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بدأ هنا" sheetId="1" state="visible" r:id="rId3"/>
    <sheet name="الملخص" sheetId="2" state="visible" r:id="rId4"/>
    <sheet name="الإيجارات" sheetId="3" state="visible" r:id="rId5"/>
    <sheet name="الدفعات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FreeSans"/>
            <family val="2"/>
          </rPr>
          <t xml:space="preserve">الخلايا الصفراء فقط تُكتب بيدك. الباقي يُحسب تلقائيًا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<sst xmlns="http://schemas.openxmlformats.org/spreadsheetml/2006/main" count="75" uniqueCount="60">
  <si>
    <t xml:space="preserve">جدول تحصيل الإيجارات — مجاني من وثيق</t>
  </si>
  <si>
    <t xml:space="preserve">طريقة الاستخدام</t>
  </si>
  <si>
    <t xml:space="preserve">١. في ورقة «الإيجارات»: اكتب كل وحدة في سطر (الخلايا الصفراء فقط). احذف الأسطر الثلاثة التجريبية أو اكتب فوقها.</t>
  </si>
  <si>
    <t xml:space="preserve">٢. في ورقة «الدفعات»: كل ما يستلم مبلغ اكتب سطرًا: رقم الوحدة كما هو في ورقة الإيجارات، التاريخ، المبلغ.</t>
  </si>
  <si>
    <t xml:space="preserve">٣. الجدول يحسب لحاله: المستحق حتى اليوم، المدفوع، المتأخر، الحالة، تاريخ الدفعة القادمة، والأيام الباقية على نهاية العقد.</t>
  </si>
  <si>
    <t xml:space="preserve">٤. ورقة «الملخص» تعطيك الصورة كاملة: إجمالي المتأخرات، عدد المتأخرين، والعقود القريبة من الانتهاء.</t>
  </si>
  <si>
    <t xml:space="preserve">كيف يحسب</t>
  </si>
  <si>
    <t xml:space="preserve">• الدفعة تُستحق في أول كل فترة (شهرية، ربع سنوية، نصف سنوية، سنوية) من تاريخ بداية العقد.</t>
  </si>
  <si>
    <t xml:space="preserve">• المتأخر = المستحق حتى اليوم − مجموع ما دفعه المستأجر. السداد الجزئي يُحسب تلقائيًا.</t>
  </si>
  <si>
    <t xml:space="preserve">• التواريخ ميلادية. اكتبها بصيغة 2026-01-01.</t>
  </si>
  <si>
    <t xml:space="preserve">حدود الجدول (بصراحة)</t>
  </si>
  <si>
    <t xml:space="preserve">• ما يرسل تذكيرًا للمستأجر، ولا يعرف الهجري، ولا يطلع سند قبض أو كشف حساب أو تقرير للمالك.</t>
  </si>
  <si>
    <t xml:space="preserve">• إذا كبر عدد الوحدات أو صار عندك موظفين، الجدول يصير صعب المتابعة ويكثر فيه الخطأ.</t>
  </si>
  <si>
    <t xml:space="preserve">وثيق يسوي كل هذا تلقائيًا: المتأخرات بالهجري والميلادي، تذكير واتساب بضغطة، كشف حساب المستأجر، وتقرير المالك بالصافي.</t>
  </si>
  <si>
    <t xml:space="preserve">جرّب مكتبًا كاملًا بدون تسجيل: watheqapp.com/demo</t>
  </si>
  <si>
    <t xml:space="preserve">الجدول مجاني للاستخدام والتعديل. الأرقام في الأسطر التجريبية أمثلة للتوضيح فقط.</t>
  </si>
  <si>
    <t xml:space="preserve">ملخص التحصيل</t>
  </si>
  <si>
    <t xml:space="preserve">التاريخ اليوم</t>
  </si>
  <si>
    <t xml:space="preserve">عدد الوحدات</t>
  </si>
  <si>
    <t xml:space="preserve">المستحق حتى اليوم (ريال)</t>
  </si>
  <si>
    <t xml:space="preserve">المدفوع (ريال)</t>
  </si>
  <si>
    <t xml:space="preserve">إجمالي المتأخرات (ريال)</t>
  </si>
  <si>
    <t xml:space="preserve">عدد المستأجرين المتأخرين</t>
  </si>
  <si>
    <t xml:space="preserve">دفعات تُستحق خلال 7 أيام</t>
  </si>
  <si>
    <t xml:space="preserve">عقود تنتهي خلال 60 يومًا</t>
  </si>
  <si>
    <t xml:space="preserve">نسبة التحصيل</t>
  </si>
  <si>
    <t xml:space="preserve">المتابعة اليدوية متعبة؟ وثيق يحسبها ويذكّر المستأجر بضغطة: watheqapp.com/demo</t>
  </si>
  <si>
    <t xml:space="preserve">رقم الوحدة</t>
  </si>
  <si>
    <t xml:space="preserve">المستأجر</t>
  </si>
  <si>
    <t xml:space="preserve">الجوال</t>
  </si>
  <si>
    <t xml:space="preserve">الإيجار السنوي (ريال)</t>
  </si>
  <si>
    <t xml:space="preserve">دورة السداد</t>
  </si>
  <si>
    <t xml:space="preserve">بداية العقد</t>
  </si>
  <si>
    <t xml:space="preserve">نهاية العقد</t>
  </si>
  <si>
    <t xml:space="preserve">عدد الدفعات بالسنة</t>
  </si>
  <si>
    <t xml:space="preserve">قيمة الدفعة</t>
  </si>
  <si>
    <t xml:space="preserve">الدفعات المستحقة حتى اليوم</t>
  </si>
  <si>
    <t xml:space="preserve">المستحق حتى اليوم</t>
  </si>
  <si>
    <t xml:space="preserve">المدفوع</t>
  </si>
  <si>
    <t xml:space="preserve">المتأخر</t>
  </si>
  <si>
    <t xml:space="preserve">الحالة</t>
  </si>
  <si>
    <t xml:space="preserve">الدفعة القادمة</t>
  </si>
  <si>
    <t xml:space="preserve">أيام لنهاية العقد</t>
  </si>
  <si>
    <t xml:space="preserve">101</t>
  </si>
  <si>
    <t xml:space="preserve">مستأجر تجريبي ١</t>
  </si>
  <si>
    <t xml:space="preserve">05xxxxxxxx</t>
  </si>
  <si>
    <t xml:space="preserve">شهري</t>
  </si>
  <si>
    <t xml:space="preserve">102</t>
  </si>
  <si>
    <t xml:space="preserve">مستأجر تجريبي ٢</t>
  </si>
  <si>
    <t xml:space="preserve">ربع سنوي</t>
  </si>
  <si>
    <t xml:space="preserve">103</t>
  </si>
  <si>
    <t xml:space="preserve">مستأجر تجريبي ٣</t>
  </si>
  <si>
    <t xml:space="preserve">نصف سنوي</t>
  </si>
  <si>
    <t xml:space="preserve">تاريخ الاستلام</t>
  </si>
  <si>
    <t xml:space="preserve">المبلغ (ريال)</t>
  </si>
  <si>
    <t xml:space="preserve">طريقة السداد</t>
  </si>
  <si>
    <t xml:space="preserve">ملاحظة</t>
  </si>
  <si>
    <t xml:space="preserve">تحويل</t>
  </si>
  <si>
    <t xml:space="preserve">نقدًا</t>
  </si>
  <si>
    <t xml:space="preserve">سداد جزئي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</si>
</sst>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0"/>
    <numFmt numFmtId="167" formatCode="#,##0"/>
    <numFmt numFmtId="168" formatCode="0.0%"/>
    <numFmt numFmtId="169" formatCode="General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3B3A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3"/>
      <color rgb="FF0E3B3A"/>
      <name val="Arial"/>
      <family val="0"/>
      <charset val="1"/>
    </font>
    <font>
      <b val="true"/>
      <sz val="11"/>
      <color rgb="FF0E3B3A"/>
      <name val="Arial"/>
      <family val="0"/>
      <charset val="1"/>
    </font>
    <font>
      <b val="true"/>
      <sz val="12"/>
      <color rgb="FF0E3B3A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5"/>
      <color rgb="FF0E3B3A"/>
      <name val="Arial"/>
      <family val="0"/>
      <charset val="1"/>
    </font>
    <font>
      <sz val="12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B8860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Free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E3B3A"/>
        <bgColor rgb="FF003300"/>
      </patternFill>
    </fill>
    <fill>
      <patternFill patternType="solid">
        <fgColor rgb="FFFFF8DC"/>
        <bgColor rgb="FFFFF3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D7DA"/>
        </patternFill>
      </fill>
    </dxf>
    <dxf>
      <fill>
        <patternFill>
          <bgColor rgb="FFFFF3CD"/>
        </patternFill>
      </fill>
    </dxf>
    <dxf>
      <fill>
        <patternFill>
          <bgColor rgb="FFD4ED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008080"/>
      <rgbColor rgb="FFC0C0C0"/>
      <rgbColor rgb="FF808080"/>
      <rgbColor rgb="FF9999FF"/>
      <rgbColor rgb="FF993366"/>
      <rgbColor rgb="FFFFF8D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E3B3A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6.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/>
    </row>
    <row r="9" customFormat="false" ht="16.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/>
    </row>
    <row r="14" customFormat="false" ht="16.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/>
    </row>
    <row r="18" customFormat="false" ht="15" hidden="false" customHeight="false" outlineLevel="0" collapsed="false">
      <c r="A18" s="4" t="s">
        <v>13</v>
      </c>
    </row>
    <row r="19" customFormat="false" ht="15" hidden="false" customHeight="false" outlineLevel="0" collapsed="false">
      <c r="A19" s="5" t="s">
        <v>14</v>
      </c>
    </row>
    <row r="20" customFormat="false" ht="15" hidden="false" customHeight="false" outlineLevel="0" collapsed="false">
      <c r="A20" s="2"/>
    </row>
    <row r="21" customFormat="false" ht="15" hidden="false" customHeight="false" outlineLevel="0" collapsed="false">
      <c r="A21" s="6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</cols>
  <sheetData>
    <row r="1" customFormat="false" ht="18.55" hidden="false" customHeight="false" outlineLevel="0" collapsed="false">
      <c r="A1" s="7" t="s">
        <v>16</v>
      </c>
    </row>
    <row r="3" customFormat="false" ht="15" hidden="false" customHeight="false" outlineLevel="0" collapsed="false">
      <c r="A3" s="8" t="s">
        <v>17</v>
      </c>
      <c r="B3" s="9" t="n">
        <f aca="true">TODAY()</f>
        <v>46304</v>
      </c>
    </row>
    <row r="4" customFormat="false" ht="15" hidden="false" customHeight="false" outlineLevel="0" collapsed="false">
      <c r="A4" s="8" t="s">
        <v>18</v>
      </c>
      <c r="B4" s="10" t="n">
        <f aca="false">COUNTA(الإيجارات!A2:A201)</f>
        <v>3</v>
      </c>
    </row>
    <row r="5" customFormat="false" ht="15" hidden="false" customHeight="false" outlineLevel="0" collapsed="false">
      <c r="A5" s="8" t="s">
        <v>19</v>
      </c>
      <c r="B5" s="11" t="n">
        <f aca="false">SUM(الإيجارات!K2:K201)</f>
        <v>96000</v>
      </c>
    </row>
    <row r="6" customFormat="false" ht="15" hidden="false" customHeight="false" outlineLevel="0" collapsed="false">
      <c r="A6" s="8" t="s">
        <v>20</v>
      </c>
      <c r="B6" s="11" t="n">
        <f aca="false">SUM(الإيجارات!L2:L201)</f>
        <v>58500</v>
      </c>
    </row>
    <row r="7" customFormat="false" ht="15" hidden="false" customHeight="false" outlineLevel="0" collapsed="false">
      <c r="A7" s="8" t="s">
        <v>21</v>
      </c>
      <c r="B7" s="11" t="n">
        <f aca="false">SUM(الإيجارات!M2:M201)</f>
        <v>37500</v>
      </c>
    </row>
    <row r="8" customFormat="false" ht="15" hidden="false" customHeight="false" outlineLevel="0" collapsed="false">
      <c r="A8" s="8" t="s">
        <v>22</v>
      </c>
      <c r="B8" s="10" t="n">
        <f aca="false">COUNTIF(الإيجارات!N2:N201,"متأخر")</f>
        <v>2</v>
      </c>
    </row>
    <row r="9" customFormat="false" ht="15" hidden="false" customHeight="false" outlineLevel="0" collapsed="false">
      <c r="A9" s="8" t="s">
        <v>23</v>
      </c>
      <c r="B9" s="10" t="n">
        <f aca="false">COUNTIF(الإيجارات!N2:N201,"قريب")</f>
        <v>0</v>
      </c>
    </row>
    <row r="10" customFormat="false" ht="15" hidden="false" customHeight="false" outlineLevel="0" collapsed="false">
      <c r="A10" s="8" t="s">
        <v>24</v>
      </c>
      <c r="B10" s="10" t="n">
        <f aca="false">COUNTIFS(الإيجارات!P2:P201,"&gt;=0",الإيجارات!P2:P201,"&lt;=60")</f>
        <v>1</v>
      </c>
    </row>
    <row r="11" customFormat="false" ht="15" hidden="false" customHeight="false" outlineLevel="0" collapsed="false">
      <c r="A11" s="8" t="s">
        <v>25</v>
      </c>
      <c r="B11" s="12" t="n">
        <f aca="false">IF(B5=0,"",B6/B5)</f>
        <v>0.609375</v>
      </c>
    </row>
    <row r="14" customFormat="false" ht="15" hidden="false" customHeight="false" outlineLevel="0" collapsed="false">
      <c r="A14" s="13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5" min="3" style="0" width="14"/>
    <col collapsed="false" customWidth="true" hidden="false" outlineLevel="0" max="7" min="6" style="0" width="13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3"/>
    <col collapsed="false" customWidth="true" hidden="false" outlineLevel="0" max="11" min="11" style="0" width="14"/>
    <col collapsed="false" customWidth="true" hidden="false" outlineLevel="0" max="14" min="12" style="0" width="12"/>
    <col collapsed="false" customWidth="true" hidden="false" outlineLevel="0" max="15" min="15" style="0" width="14"/>
    <col collapsed="false" customWidth="true" hidden="false" outlineLevel="0" max="16" min="16" style="0" width="12"/>
  </cols>
  <sheetData>
    <row r="1" customFormat="false" ht="36" hidden="false" customHeight="true" outlineLevel="0" collapsed="false">
      <c r="A1" s="14" t="s">
        <v>27</v>
      </c>
      <c r="B1" s="14" t="s">
        <v>28</v>
      </c>
      <c r="C1" s="14" t="s">
        <v>29</v>
      </c>
      <c r="D1" s="14" t="s">
        <v>30</v>
      </c>
      <c r="E1" s="14" t="s">
        <v>31</v>
      </c>
      <c r="F1" s="14" t="s">
        <v>32</v>
      </c>
      <c r="G1" s="14" t="s">
        <v>33</v>
      </c>
      <c r="H1" s="14" t="s">
        <v>34</v>
      </c>
      <c r="I1" s="14" t="s">
        <v>35</v>
      </c>
      <c r="J1" s="14" t="s">
        <v>36</v>
      </c>
      <c r="K1" s="14" t="s">
        <v>37</v>
      </c>
      <c r="L1" s="14" t="s">
        <v>38</v>
      </c>
      <c r="M1" s="14" t="s">
        <v>39</v>
      </c>
      <c r="N1" s="14" t="s">
        <v>40</v>
      </c>
      <c r="O1" s="14" t="s">
        <v>41</v>
      </c>
      <c r="P1" s="14" t="s">
        <v>42</v>
      </c>
    </row>
    <row r="2" customFormat="false" ht="15" hidden="false" customHeight="false" outlineLevel="0" collapsed="false">
      <c r="A2" s="15" t="s">
        <v>43</v>
      </c>
      <c r="B2" s="15" t="s">
        <v>44</v>
      </c>
      <c r="C2" s="15" t="s">
        <v>45</v>
      </c>
      <c r="D2" s="16" t="n">
        <v>36000</v>
      </c>
      <c r="E2" s="15" t="s">
        <v>46</v>
      </c>
      <c r="F2" s="17" t="n">
        <v>46023</v>
      </c>
      <c r="G2" s="17" t="n">
        <v>46387</v>
      </c>
      <c r="H2" s="18" t="n">
        <f aca="false">IF(E2="","",IF(E2="شهري",12,IF(E2="ربع سنوي",4,IF(E2="نصف سنوي",2,IF(E2="سنوي",1,"")))))</f>
        <v>12</v>
      </c>
      <c r="I2" s="19" t="n">
        <f aca="false">IF(OR(H2="",D2=""),"",D2/H2)</f>
        <v>3000</v>
      </c>
      <c r="J2" s="18" t="n">
        <f aca="true">IF(OR(H2="",F2="",G2=""),"",IF(TODAY()&lt;F2,0,MIN(INT(DATEDIF(F2,MIN(TODAY(),G2),"m")/(12/H2))+1,ROUNDUP(DATEDIF(F2,G2+1,"m")/(12/H2),0))))</f>
        <v>10</v>
      </c>
      <c r="K2" s="19" t="n">
        <f aca="false">IF(J2="","",J2*I2)</f>
        <v>30000</v>
      </c>
      <c r="L2" s="19" t="n">
        <f aca="false">IF(A2="","",SUMIFS(الدفعات!$C:$C,الدفعات!$A:$A,A2))</f>
        <v>7500</v>
      </c>
      <c r="M2" s="19" t="n">
        <f aca="false">IF(K2="","",MAX(0,K2-L2))</f>
        <v>22500</v>
      </c>
      <c r="N2" s="20" t="str">
        <f aca="true">IF(K2="","",IF(M2&gt;0,"متأخر",IF(O2="انتهى العقد","منتهي",IF(AND(ISNUMBER(O2),O2-TODAY()&lt;=7),"قريب","منتظم"))))</f>
        <v>متأخر</v>
      </c>
      <c r="O2" s="21" t="n">
        <f aca="false">IF(J2="","",IF(EDATE(F2,J2*(12/H2))&gt;G2,"انتهى العقد",EDATE(F2,J2*(12/H2))))</f>
        <v>46327</v>
      </c>
      <c r="P2" s="22" t="n">
        <f aca="true">IF(G2="","",G2-TODAY())</f>
        <v>83</v>
      </c>
    </row>
    <row r="3" customFormat="false" ht="15" hidden="false" customHeight="false" outlineLevel="0" collapsed="false">
      <c r="A3" s="15" t="s">
        <v>47</v>
      </c>
      <c r="B3" s="15" t="s">
        <v>48</v>
      </c>
      <c r="C3" s="15" t="s">
        <v>45</v>
      </c>
      <c r="D3" s="16" t="n">
        <v>48000</v>
      </c>
      <c r="E3" s="15" t="s">
        <v>49</v>
      </c>
      <c r="F3" s="17" t="n">
        <v>46082</v>
      </c>
      <c r="G3" s="17" t="n">
        <v>46446</v>
      </c>
      <c r="H3" s="18" t="n">
        <f aca="false">IF(E3="","",IF(E3="شهري",12,IF(E3="ربع سنوي",4,IF(E3="نصف سنوي",2,IF(E3="سنوي",1,"")))))</f>
        <v>4</v>
      </c>
      <c r="I3" s="19" t="n">
        <f aca="false">IF(OR(H3="",D3=""),"",D3/H3)</f>
        <v>12000</v>
      </c>
      <c r="J3" s="18" t="n">
        <f aca="true">IF(OR(H3="",F3="",G3=""),"",IF(TODAY()&lt;F3,0,MIN(INT(DATEDIF(F3,MIN(TODAY(),G3),"m")/(12/H3))+1,ROUNDUP(DATEDIF(F3,G3+1,"m")/(12/H3),0))))</f>
        <v>3</v>
      </c>
      <c r="K3" s="19" t="n">
        <f aca="false">IF(J3="","",J3*I3)</f>
        <v>36000</v>
      </c>
      <c r="L3" s="19" t="n">
        <f aca="false">IF(A3="","",SUMIFS(الدفعات!$C:$C,الدفعات!$A:$A,A3))</f>
        <v>36000</v>
      </c>
      <c r="M3" s="19" t="n">
        <f aca="false">IF(K3="","",MAX(0,K3-L3))</f>
        <v>0</v>
      </c>
      <c r="N3" s="20" t="str">
        <f aca="true">IF(K3="","",IF(M3&gt;0,"متأخر",IF(O3="انتهى العقد","منتهي",IF(AND(ISNUMBER(O3),O3-TODAY()&lt;=7),"قريب","منتظم"))))</f>
        <v>منتظم</v>
      </c>
      <c r="O3" s="21" t="n">
        <f aca="false">IF(J3="","",IF(EDATE(F3,J3*(12/H3))&gt;G3,"انتهى العقد",EDATE(F3,J3*(12/H3))))</f>
        <v>46357</v>
      </c>
      <c r="P3" s="22" t="n">
        <f aca="true">IF(G3="","",G3-TODAY())</f>
        <v>142</v>
      </c>
    </row>
    <row r="4" customFormat="false" ht="15" hidden="false" customHeight="false" outlineLevel="0" collapsed="false">
      <c r="A4" s="15" t="s">
        <v>50</v>
      </c>
      <c r="B4" s="15" t="s">
        <v>51</v>
      </c>
      <c r="C4" s="15" t="s">
        <v>45</v>
      </c>
      <c r="D4" s="16" t="n">
        <v>30000</v>
      </c>
      <c r="E4" s="15" t="s">
        <v>52</v>
      </c>
      <c r="F4" s="17" t="n">
        <v>45962</v>
      </c>
      <c r="G4" s="17" t="n">
        <v>46326</v>
      </c>
      <c r="H4" s="18" t="n">
        <f aca="false">IF(E4="","",IF(E4="شهري",12,IF(E4="ربع سنوي",4,IF(E4="نصف سنوي",2,IF(E4="سنوي",1,"")))))</f>
        <v>2</v>
      </c>
      <c r="I4" s="19" t="n">
        <f aca="false">IF(OR(H4="",D4=""),"",D4/H4)</f>
        <v>15000</v>
      </c>
      <c r="J4" s="18" t="n">
        <f aca="true">IF(OR(H4="",F4="",G4=""),"",IF(TODAY()&lt;F4,0,MIN(INT(DATEDIF(F4,MIN(TODAY(),G4),"m")/(12/H4))+1,ROUNDUP(DATEDIF(F4,G4+1,"m")/(12/H4),0))))</f>
        <v>2</v>
      </c>
      <c r="K4" s="19" t="n">
        <f aca="false">IF(J4="","",J4*I4)</f>
        <v>30000</v>
      </c>
      <c r="L4" s="19" t="n">
        <f aca="false">IF(A4="","",SUMIFS(الدفعات!$C:$C,الدفعات!$A:$A,A4))</f>
        <v>15000</v>
      </c>
      <c r="M4" s="19" t="n">
        <f aca="false">IF(K4="","",MAX(0,K4-L4))</f>
        <v>15000</v>
      </c>
      <c r="N4" s="20" t="str">
        <f aca="true">IF(K4="","",IF(M4&gt;0,"متأخر",IF(O4="انتهى العقد","منتهي",IF(AND(ISNUMBER(O4),O4-TODAY()&lt;=7),"قريب","منتظم"))))</f>
        <v>متأخر</v>
      </c>
      <c r="O4" s="21" t="str">
        <f aca="false">IF(J4="","",IF(EDATE(F4,J4*(12/H4))&gt;G4,"انتهى العقد",EDATE(F4,J4*(12/H4))))</f>
        <v>انتهى العقد</v>
      </c>
      <c r="P4" s="22" t="n">
        <f aca="true">IF(G4="","",G4-TODAY())</f>
        <v>22</v>
      </c>
    </row>
    <row r="5" customFormat="false" ht="15" hidden="false" customHeight="false" outlineLevel="0" collapsed="false">
      <c r="A5" s="15"/>
      <c r="B5" s="15"/>
      <c r="C5" s="15"/>
      <c r="D5" s="16"/>
      <c r="E5" s="15"/>
      <c r="F5" s="17"/>
      <c r="G5" s="17"/>
      <c r="H5" s="18" t="str">
        <f aca="false">IF(E5="","",IF(E5="شهري",12,IF(E5="ربع سنوي",4,IF(E5="نصف سنوي",2,IF(E5="سنوي",1,"")))))</f>
        <v/>
      </c>
      <c r="I5" s="19" t="str">
        <f aca="false">IF(OR(H5="",D5=""),"",D5/H5)</f>
        <v/>
      </c>
      <c r="J5" s="18" t="str">
        <f aca="true">IF(OR(H5="",F5="",G5=""),"",IF(TODAY()&lt;F5,0,MIN(INT(DATEDIF(F5,MIN(TODAY(),G5),"m")/(12/H5))+1,ROUNDUP(DATEDIF(F5,G5+1,"m")/(12/H5),0))))</f>
        <v/>
      </c>
      <c r="K5" s="19" t="str">
        <f aca="false">IF(J5="","",J5*I5)</f>
        <v/>
      </c>
      <c r="L5" s="19" t="str">
        <f aca="false">IF(A5="","",SUMIFS(الدفعات!$C:$C,الدفعات!$A:$A,A5))</f>
        <v/>
      </c>
      <c r="M5" s="19" t="str">
        <f aca="false">IF(K5="","",MAX(0,K5-L5))</f>
        <v/>
      </c>
      <c r="N5" s="20" t="str">
        <f aca="true">IF(K5="","",IF(M5&gt;0,"متأخر",IF(O5="انتهى العقد","منتهي",IF(AND(ISNUMBER(O5),O5-TODAY()&lt;=7),"قريب","منتظم"))))</f>
        <v/>
      </c>
      <c r="O5" s="21" t="str">
        <f aca="false">IF(J5="","",IF(EDATE(F5,J5*(12/H5))&gt;G5,"انتهى العقد",EDATE(F5,J5*(12/H5))))</f>
        <v/>
      </c>
      <c r="P5" s="22" t="str">
        <f aca="true">IF(G5="","",G5-TODAY())</f>
        <v/>
      </c>
    </row>
    <row r="6" customFormat="false" ht="15" hidden="false" customHeight="false" outlineLevel="0" collapsed="false">
      <c r="A6" s="15"/>
      <c r="B6" s="15"/>
      <c r="C6" s="15"/>
      <c r="D6" s="16"/>
      <c r="E6" s="15"/>
      <c r="F6" s="17"/>
      <c r="G6" s="17"/>
      <c r="H6" s="18" t="str">
        <f aca="false">IF(E6="","",IF(E6="شهري",12,IF(E6="ربع سنوي",4,IF(E6="نصف سنوي",2,IF(E6="سنوي",1,"")))))</f>
        <v/>
      </c>
      <c r="I6" s="19" t="str">
        <f aca="false">IF(OR(H6="",D6=""),"",D6/H6)</f>
        <v/>
      </c>
      <c r="J6" s="18" t="str">
        <f aca="true">IF(OR(H6="",F6="",G6=""),"",IF(TODAY()&lt;F6,0,MIN(INT(DATEDIF(F6,MIN(TODAY(),G6),"m")/(12/H6))+1,ROUNDUP(DATEDIF(F6,G6+1,"m")/(12/H6),0))))</f>
        <v/>
      </c>
      <c r="K6" s="19" t="str">
        <f aca="false">IF(J6="","",J6*I6)</f>
        <v/>
      </c>
      <c r="L6" s="19" t="str">
        <f aca="false">IF(A6="","",SUMIFS(الدفعات!$C:$C,الدفعات!$A:$A,A6))</f>
        <v/>
      </c>
      <c r="M6" s="19" t="str">
        <f aca="false">IF(K6="","",MAX(0,K6-L6))</f>
        <v/>
      </c>
      <c r="N6" s="20" t="str">
        <f aca="true">IF(K6="","",IF(M6&gt;0,"متأخر",IF(O6="انتهى العقد","منتهي",IF(AND(ISNUMBER(O6),O6-TODAY()&lt;=7),"قريب","منتظم"))))</f>
        <v/>
      </c>
      <c r="O6" s="21" t="str">
        <f aca="false">IF(J6="","",IF(EDATE(F6,J6*(12/H6))&gt;G6,"انتهى العقد",EDATE(F6,J6*(12/H6))))</f>
        <v/>
      </c>
      <c r="P6" s="22" t="str">
        <f aca="true">IF(G6="","",G6-TODAY())</f>
        <v/>
      </c>
    </row>
    <row r="7" customFormat="false" ht="15" hidden="false" customHeight="false" outlineLevel="0" collapsed="false">
      <c r="A7" s="15"/>
      <c r="B7" s="15"/>
      <c r="C7" s="15"/>
      <c r="D7" s="16"/>
      <c r="E7" s="15"/>
      <c r="F7" s="17"/>
      <c r="G7" s="17"/>
      <c r="H7" s="18" t="str">
        <f aca="false">IF(E7="","",IF(E7="شهري",12,IF(E7="ربع سنوي",4,IF(E7="نصف سنوي",2,IF(E7="سنوي",1,"")))))</f>
        <v/>
      </c>
      <c r="I7" s="19" t="str">
        <f aca="false">IF(OR(H7="",D7=""),"",D7/H7)</f>
        <v/>
      </c>
      <c r="J7" s="18" t="str">
        <f aca="true">IF(OR(H7="",F7="",G7=""),"",IF(TODAY()&lt;F7,0,MIN(INT(DATEDIF(F7,MIN(TODAY(),G7),"m")/(12/H7))+1,ROUNDUP(DATEDIF(F7,G7+1,"m")/(12/H7),0))))</f>
        <v/>
      </c>
      <c r="K7" s="19" t="str">
        <f aca="false">IF(J7="","",J7*I7)</f>
        <v/>
      </c>
      <c r="L7" s="19" t="str">
        <f aca="false">IF(A7="","",SUMIFS(الدفعات!$C:$C,الدفعات!$A:$A,A7))</f>
        <v/>
      </c>
      <c r="M7" s="19" t="str">
        <f aca="false">IF(K7="","",MAX(0,K7-L7))</f>
        <v/>
      </c>
      <c r="N7" s="20" t="str">
        <f aca="true">IF(K7="","",IF(M7&gt;0,"متأخر",IF(O7="انتهى العقد","منتهي",IF(AND(ISNUMBER(O7),O7-TODAY()&lt;=7),"قريب","منتظم"))))</f>
        <v/>
      </c>
      <c r="O7" s="21" t="str">
        <f aca="false">IF(J7="","",IF(EDATE(F7,J7*(12/H7))&gt;G7,"انتهى العقد",EDATE(F7,J7*(12/H7))))</f>
        <v/>
      </c>
      <c r="P7" s="22" t="str">
        <f aca="true">IF(G7="","",G7-TODAY())</f>
        <v/>
      </c>
    </row>
    <row r="8" customFormat="false" ht="15" hidden="false" customHeight="false" outlineLevel="0" collapsed="false">
      <c r="A8" s="15"/>
      <c r="B8" s="15"/>
      <c r="C8" s="15"/>
      <c r="D8" s="16"/>
      <c r="E8" s="15"/>
      <c r="F8" s="17"/>
      <c r="G8" s="17"/>
      <c r="H8" s="18" t="str">
        <f aca="false">IF(E8="","",IF(E8="شهري",12,IF(E8="ربع سنوي",4,IF(E8="نصف سنوي",2,IF(E8="سنوي",1,"")))))</f>
        <v/>
      </c>
      <c r="I8" s="19" t="str">
        <f aca="false">IF(OR(H8="",D8=""),"",D8/H8)</f>
        <v/>
      </c>
      <c r="J8" s="18" t="str">
        <f aca="true">IF(OR(H8="",F8="",G8=""),"",IF(TODAY()&lt;F8,0,MIN(INT(DATEDIF(F8,MIN(TODAY(),G8),"m")/(12/H8))+1,ROUNDUP(DATEDIF(F8,G8+1,"m")/(12/H8),0))))</f>
        <v/>
      </c>
      <c r="K8" s="19" t="str">
        <f aca="false">IF(J8="","",J8*I8)</f>
        <v/>
      </c>
      <c r="L8" s="19" t="str">
        <f aca="false">IF(A8="","",SUMIFS(الدفعات!$C:$C,الدفعات!$A:$A,A8))</f>
        <v/>
      </c>
      <c r="M8" s="19" t="str">
        <f aca="false">IF(K8="","",MAX(0,K8-L8))</f>
        <v/>
      </c>
      <c r="N8" s="20" t="str">
        <f aca="true">IF(K8="","",IF(M8&gt;0,"متأخر",IF(O8="انتهى العقد","منتهي",IF(AND(ISNUMBER(O8),O8-TODAY()&lt;=7),"قريب","منتظم"))))</f>
        <v/>
      </c>
      <c r="O8" s="21" t="str">
        <f aca="false">IF(J8="","",IF(EDATE(F8,J8*(12/H8))&gt;G8,"انتهى العقد",EDATE(F8,J8*(12/H8))))</f>
        <v/>
      </c>
      <c r="P8" s="22" t="str">
        <f aca="true">IF(G8="","",G8-TODAY())</f>
        <v/>
      </c>
    </row>
    <row r="9" customFormat="false" ht="15" hidden="false" customHeight="false" outlineLevel="0" collapsed="false">
      <c r="A9" s="15"/>
      <c r="B9" s="15"/>
      <c r="C9" s="15"/>
      <c r="D9" s="16"/>
      <c r="E9" s="15"/>
      <c r="F9" s="17"/>
      <c r="G9" s="17"/>
      <c r="H9" s="18" t="str">
        <f aca="false">IF(E9="","",IF(E9="شهري",12,IF(E9="ربع سنوي",4,IF(E9="نصف سنوي",2,IF(E9="سنوي",1,"")))))</f>
        <v/>
      </c>
      <c r="I9" s="19" t="str">
        <f aca="false">IF(OR(H9="",D9=""),"",D9/H9)</f>
        <v/>
      </c>
      <c r="J9" s="18" t="str">
        <f aca="true">IF(OR(H9="",F9="",G9=""),"",IF(TODAY()&lt;F9,0,MIN(INT(DATEDIF(F9,MIN(TODAY(),G9),"m")/(12/H9))+1,ROUNDUP(DATEDIF(F9,G9+1,"m")/(12/H9),0))))</f>
        <v/>
      </c>
      <c r="K9" s="19" t="str">
        <f aca="false">IF(J9="","",J9*I9)</f>
        <v/>
      </c>
      <c r="L9" s="19" t="str">
        <f aca="false">IF(A9="","",SUMIFS(الدفعات!$C:$C,الدفعات!$A:$A,A9))</f>
        <v/>
      </c>
      <c r="M9" s="19" t="str">
        <f aca="false">IF(K9="","",MAX(0,K9-L9))</f>
        <v/>
      </c>
      <c r="N9" s="20" t="str">
        <f aca="true">IF(K9="","",IF(M9&gt;0,"متأخر",IF(O9="انتهى العقد","منتهي",IF(AND(ISNUMBER(O9),O9-TODAY()&lt;=7),"قريب","منتظم"))))</f>
        <v/>
      </c>
      <c r="O9" s="21" t="str">
        <f aca="false">IF(J9="","",IF(EDATE(F9,J9*(12/H9))&gt;G9,"انتهى العقد",EDATE(F9,J9*(12/H9))))</f>
        <v/>
      </c>
      <c r="P9" s="22" t="str">
        <f aca="true">IF(G9="","",G9-TODAY())</f>
        <v/>
      </c>
    </row>
    <row r="10" customFormat="false" ht="15" hidden="false" customHeight="false" outlineLevel="0" collapsed="false">
      <c r="A10" s="15"/>
      <c r="B10" s="15"/>
      <c r="C10" s="15"/>
      <c r="D10" s="16"/>
      <c r="E10" s="15"/>
      <c r="F10" s="17"/>
      <c r="G10" s="17"/>
      <c r="H10" s="18" t="str">
        <f aca="false">IF(E10="","",IF(E10="شهري",12,IF(E10="ربع سنوي",4,IF(E10="نصف سنوي",2,IF(E10="سنوي",1,"")))))</f>
        <v/>
      </c>
      <c r="I10" s="19" t="str">
        <f aca="false">IF(OR(H10="",D10=""),"",D10/H10)</f>
        <v/>
      </c>
      <c r="J10" s="18" t="str">
        <f aca="true">IF(OR(H10="",F10="",G10=""),"",IF(TODAY()&lt;F10,0,MIN(INT(DATEDIF(F10,MIN(TODAY(),G10),"m")/(12/H10))+1,ROUNDUP(DATEDIF(F10,G10+1,"m")/(12/H10),0))))</f>
        <v/>
      </c>
      <c r="K10" s="19" t="str">
        <f aca="false">IF(J10="","",J10*I10)</f>
        <v/>
      </c>
      <c r="L10" s="19" t="str">
        <f aca="false">IF(A10="","",SUMIFS(الدفعات!$C:$C,الدفعات!$A:$A,A10))</f>
        <v/>
      </c>
      <c r="M10" s="19" t="str">
        <f aca="false">IF(K10="","",MAX(0,K10-L10))</f>
        <v/>
      </c>
      <c r="N10" s="20" t="str">
        <f aca="true">IF(K10="","",IF(M10&gt;0,"متأخر",IF(O10="انتهى العقد","منتهي",IF(AND(ISNUMBER(O10),O10-TODAY()&lt;=7),"قريب","منتظم"))))</f>
        <v/>
      </c>
      <c r="O10" s="21" t="str">
        <f aca="false">IF(J10="","",IF(EDATE(F10,J10*(12/H10))&gt;G10,"انتهى العقد",EDATE(F10,J10*(12/H10))))</f>
        <v/>
      </c>
      <c r="P10" s="22" t="str">
        <f aca="true">IF(G10="","",G10-TODAY())</f>
        <v/>
      </c>
    </row>
    <row r="11" customFormat="false" ht="15" hidden="false" customHeight="false" outlineLevel="0" collapsed="false">
      <c r="A11" s="15"/>
      <c r="B11" s="15"/>
      <c r="C11" s="15"/>
      <c r="D11" s="16"/>
      <c r="E11" s="15"/>
      <c r="F11" s="17"/>
      <c r="G11" s="17"/>
      <c r="H11" s="18" t="str">
        <f aca="false">IF(E11="","",IF(E11="شهري",12,IF(E11="ربع سنوي",4,IF(E11="نصف سنوي",2,IF(E11="سنوي",1,"")))))</f>
        <v/>
      </c>
      <c r="I11" s="19" t="str">
        <f aca="false">IF(OR(H11="",D11=""),"",D11/H11)</f>
        <v/>
      </c>
      <c r="J11" s="18" t="str">
        <f aca="true">IF(OR(H11="",F11="",G11=""),"",IF(TODAY()&lt;F11,0,MIN(INT(DATEDIF(F11,MIN(TODAY(),G11),"m")/(12/H11))+1,ROUNDUP(DATEDIF(F11,G11+1,"m")/(12/H11),0))))</f>
        <v/>
      </c>
      <c r="K11" s="19" t="str">
        <f aca="false">IF(J11="","",J11*I11)</f>
        <v/>
      </c>
      <c r="L11" s="19" t="str">
        <f aca="false">IF(A11="","",SUMIFS(الدفعات!$C:$C,الدفعات!$A:$A,A11))</f>
        <v/>
      </c>
      <c r="M11" s="19" t="str">
        <f aca="false">IF(K11="","",MAX(0,K11-L11))</f>
        <v/>
      </c>
      <c r="N11" s="20" t="str">
        <f aca="true">IF(K11="","",IF(M11&gt;0,"متأخر",IF(O11="انتهى العقد","منتهي",IF(AND(ISNUMBER(O11),O11-TODAY()&lt;=7),"قريب","منتظم"))))</f>
        <v/>
      </c>
      <c r="O11" s="21" t="str">
        <f aca="false">IF(J11="","",IF(EDATE(F11,J11*(12/H11))&gt;G11,"انتهى العقد",EDATE(F11,J11*(12/H11))))</f>
        <v/>
      </c>
      <c r="P11" s="22" t="str">
        <f aca="true">IF(G11="","",G11-TODAY())</f>
        <v/>
      </c>
    </row>
    <row r="12" customFormat="false" ht="15" hidden="false" customHeight="false" outlineLevel="0" collapsed="false">
      <c r="A12" s="15"/>
      <c r="B12" s="15"/>
      <c r="C12" s="15"/>
      <c r="D12" s="16"/>
      <c r="E12" s="15"/>
      <c r="F12" s="17"/>
      <c r="G12" s="17"/>
      <c r="H12" s="18" t="str">
        <f aca="false">IF(E12="","",IF(E12="شهري",12,IF(E12="ربع سنوي",4,IF(E12="نصف سنوي",2,IF(E12="سنوي",1,"")))))</f>
        <v/>
      </c>
      <c r="I12" s="19" t="str">
        <f aca="false">IF(OR(H12="",D12=""),"",D12/H12)</f>
        <v/>
      </c>
      <c r="J12" s="18" t="str">
        <f aca="true">IF(OR(H12="",F12="",G12=""),"",IF(TODAY()&lt;F12,0,MIN(INT(DATEDIF(F12,MIN(TODAY(),G12),"m")/(12/H12))+1,ROUNDUP(DATEDIF(F12,G12+1,"m")/(12/H12),0))))</f>
        <v/>
      </c>
      <c r="K12" s="19" t="str">
        <f aca="false">IF(J12="","",J12*I12)</f>
        <v/>
      </c>
      <c r="L12" s="19" t="str">
        <f aca="false">IF(A12="","",SUMIFS(الدفعات!$C:$C,الدفعات!$A:$A,A12))</f>
        <v/>
      </c>
      <c r="M12" s="19" t="str">
        <f aca="false">IF(K12="","",MAX(0,K12-L12))</f>
        <v/>
      </c>
      <c r="N12" s="20" t="str">
        <f aca="true">IF(K12="","",IF(M12&gt;0,"متأخر",IF(O12="انتهى العقد","منتهي",IF(AND(ISNUMBER(O12),O12-TODAY()&lt;=7),"قريب","منتظم"))))</f>
        <v/>
      </c>
      <c r="O12" s="21" t="str">
        <f aca="false">IF(J12="","",IF(EDATE(F12,J12*(12/H12))&gt;G12,"انتهى العقد",EDATE(F12,J12*(12/H12))))</f>
        <v/>
      </c>
      <c r="P12" s="22" t="str">
        <f aca="true">IF(G12="","",G12-TODAY())</f>
        <v/>
      </c>
    </row>
    <row r="13" customFormat="false" ht="15" hidden="false" customHeight="false" outlineLevel="0" collapsed="false">
      <c r="A13" s="15"/>
      <c r="B13" s="15"/>
      <c r="C13" s="15"/>
      <c r="D13" s="16"/>
      <c r="E13" s="15"/>
      <c r="F13" s="17"/>
      <c r="G13" s="17"/>
      <c r="H13" s="18" t="str">
        <f aca="false">IF(E13="","",IF(E13="شهري",12,IF(E13="ربع سنوي",4,IF(E13="نصف سنوي",2,IF(E13="سنوي",1,"")))))</f>
        <v/>
      </c>
      <c r="I13" s="19" t="str">
        <f aca="false">IF(OR(H13="",D13=""),"",D13/H13)</f>
        <v/>
      </c>
      <c r="J13" s="18" t="str">
        <f aca="true">IF(OR(H13="",F13="",G13=""),"",IF(TODAY()&lt;F13,0,MIN(INT(DATEDIF(F13,MIN(TODAY(),G13),"m")/(12/H13))+1,ROUNDUP(DATEDIF(F13,G13+1,"m")/(12/H13),0))))</f>
        <v/>
      </c>
      <c r="K13" s="19" t="str">
        <f aca="false">IF(J13="","",J13*I13)</f>
        <v/>
      </c>
      <c r="L13" s="19" t="str">
        <f aca="false">IF(A13="","",SUMIFS(الدفعات!$C:$C,الدفعات!$A:$A,A13))</f>
        <v/>
      </c>
      <c r="M13" s="19" t="str">
        <f aca="false">IF(K13="","",MAX(0,K13-L13))</f>
        <v/>
      </c>
      <c r="N13" s="20" t="str">
        <f aca="true">IF(K13="","",IF(M13&gt;0,"متأخر",IF(O13="انتهى العقد","منتهي",IF(AND(ISNUMBER(O13),O13-TODAY()&lt;=7),"قريب","منتظم"))))</f>
        <v/>
      </c>
      <c r="O13" s="21" t="str">
        <f aca="false">IF(J13="","",IF(EDATE(F13,J13*(12/H13))&gt;G13,"انتهى العقد",EDATE(F13,J13*(12/H13))))</f>
        <v/>
      </c>
      <c r="P13" s="22" t="str">
        <f aca="true">IF(G13="","",G13-TODAY())</f>
        <v/>
      </c>
    </row>
    <row r="14" customFormat="false" ht="15" hidden="false" customHeight="false" outlineLevel="0" collapsed="false">
      <c r="A14" s="15"/>
      <c r="B14" s="15"/>
      <c r="C14" s="15"/>
      <c r="D14" s="16"/>
      <c r="E14" s="15"/>
      <c r="F14" s="17"/>
      <c r="G14" s="17"/>
      <c r="H14" s="18" t="str">
        <f aca="false">IF(E14="","",IF(E14="شهري",12,IF(E14="ربع سنوي",4,IF(E14="نصف سنوي",2,IF(E14="سنوي",1,"")))))</f>
        <v/>
      </c>
      <c r="I14" s="19" t="str">
        <f aca="false">IF(OR(H14="",D14=""),"",D14/H14)</f>
        <v/>
      </c>
      <c r="J14" s="18" t="str">
        <f aca="true">IF(OR(H14="",F14="",G14=""),"",IF(TODAY()&lt;F14,0,MIN(INT(DATEDIF(F14,MIN(TODAY(),G14),"m")/(12/H14))+1,ROUNDUP(DATEDIF(F14,G14+1,"m")/(12/H14),0))))</f>
        <v/>
      </c>
      <c r="K14" s="19" t="str">
        <f aca="false">IF(J14="","",J14*I14)</f>
        <v/>
      </c>
      <c r="L14" s="19" t="str">
        <f aca="false">IF(A14="","",SUMIFS(الدفعات!$C:$C,الدفعات!$A:$A,A14))</f>
        <v/>
      </c>
      <c r="M14" s="19" t="str">
        <f aca="false">IF(K14="","",MAX(0,K14-L14))</f>
        <v/>
      </c>
      <c r="N14" s="20" t="str">
        <f aca="true">IF(K14="","",IF(M14&gt;0,"متأخر",IF(O14="انتهى العقد","منتهي",IF(AND(ISNUMBER(O14),O14-TODAY()&lt;=7),"قريب","منتظم"))))</f>
        <v/>
      </c>
      <c r="O14" s="21" t="str">
        <f aca="false">IF(J14="","",IF(EDATE(F14,J14*(12/H14))&gt;G14,"انتهى العقد",EDATE(F14,J14*(12/H14))))</f>
        <v/>
      </c>
      <c r="P14" s="22" t="str">
        <f aca="true">IF(G14="","",G14-TODAY())</f>
        <v/>
      </c>
    </row>
    <row r="15" customFormat="false" ht="15" hidden="false" customHeight="false" outlineLevel="0" collapsed="false">
      <c r="A15" s="15"/>
      <c r="B15" s="15"/>
      <c r="C15" s="15"/>
      <c r="D15" s="16"/>
      <c r="E15" s="15"/>
      <c r="F15" s="17"/>
      <c r="G15" s="17"/>
      <c r="H15" s="18" t="str">
        <f aca="false">IF(E15="","",IF(E15="شهري",12,IF(E15="ربع سنوي",4,IF(E15="نصف سنوي",2,IF(E15="سنوي",1,"")))))</f>
        <v/>
      </c>
      <c r="I15" s="19" t="str">
        <f aca="false">IF(OR(H15="",D15=""),"",D15/H15)</f>
        <v/>
      </c>
      <c r="J15" s="18" t="str">
        <f aca="true">IF(OR(H15="",F15="",G15=""),"",IF(TODAY()&lt;F15,0,MIN(INT(DATEDIF(F15,MIN(TODAY(),G15),"m")/(12/H15))+1,ROUNDUP(DATEDIF(F15,G15+1,"m")/(12/H15),0))))</f>
        <v/>
      </c>
      <c r="K15" s="19" t="str">
        <f aca="false">IF(J15="","",J15*I15)</f>
        <v/>
      </c>
      <c r="L15" s="19" t="str">
        <f aca="false">IF(A15="","",SUMIFS(الدفعات!$C:$C,الدفعات!$A:$A,A15))</f>
        <v/>
      </c>
      <c r="M15" s="19" t="str">
        <f aca="false">IF(K15="","",MAX(0,K15-L15))</f>
        <v/>
      </c>
      <c r="N15" s="20" t="str">
        <f aca="true">IF(K15="","",IF(M15&gt;0,"متأخر",IF(O15="انتهى العقد","منتهي",IF(AND(ISNUMBER(O15),O15-TODAY()&lt;=7),"قريب","منتظم"))))</f>
        <v/>
      </c>
      <c r="O15" s="21" t="str">
        <f aca="false">IF(J15="","",IF(EDATE(F15,J15*(12/H15))&gt;G15,"انتهى العقد",EDATE(F15,J15*(12/H15))))</f>
        <v/>
      </c>
      <c r="P15" s="22" t="str">
        <f aca="true">IF(G15="","",G15-TODAY())</f>
        <v/>
      </c>
    </row>
    <row r="16" customFormat="false" ht="15" hidden="false" customHeight="false" outlineLevel="0" collapsed="false">
      <c r="A16" s="15"/>
      <c r="B16" s="15"/>
      <c r="C16" s="15"/>
      <c r="D16" s="16"/>
      <c r="E16" s="15"/>
      <c r="F16" s="17"/>
      <c r="G16" s="17"/>
      <c r="H16" s="18" t="str">
        <f aca="false">IF(E16="","",IF(E16="شهري",12,IF(E16="ربع سنوي",4,IF(E16="نصف سنوي",2,IF(E16="سنوي",1,"")))))</f>
        <v/>
      </c>
      <c r="I16" s="19" t="str">
        <f aca="false">IF(OR(H16="",D16=""),"",D16/H16)</f>
        <v/>
      </c>
      <c r="J16" s="18" t="str">
        <f aca="true">IF(OR(H16="",F16="",G16=""),"",IF(TODAY()&lt;F16,0,MIN(INT(DATEDIF(F16,MIN(TODAY(),G16),"m")/(12/H16))+1,ROUNDUP(DATEDIF(F16,G16+1,"m")/(12/H16),0))))</f>
        <v/>
      </c>
      <c r="K16" s="19" t="str">
        <f aca="false">IF(J16="","",J16*I16)</f>
        <v/>
      </c>
      <c r="L16" s="19" t="str">
        <f aca="false">IF(A16="","",SUMIFS(الدفعات!$C:$C,الدفعات!$A:$A,A16))</f>
        <v/>
      </c>
      <c r="M16" s="19" t="str">
        <f aca="false">IF(K16="","",MAX(0,K16-L16))</f>
        <v/>
      </c>
      <c r="N16" s="20" t="str">
        <f aca="true">IF(K16="","",IF(M16&gt;0,"متأخر",IF(O16="انتهى العقد","منتهي",IF(AND(ISNUMBER(O16),O16-TODAY()&lt;=7),"قريب","منتظم"))))</f>
        <v/>
      </c>
      <c r="O16" s="21" t="str">
        <f aca="false">IF(J16="","",IF(EDATE(F16,J16*(12/H16))&gt;G16,"انتهى العقد",EDATE(F16,J16*(12/H16))))</f>
        <v/>
      </c>
      <c r="P16" s="22" t="str">
        <f aca="true">IF(G16="","",G16-TODAY())</f>
        <v/>
      </c>
    </row>
    <row r="17" customFormat="false" ht="15" hidden="false" customHeight="false" outlineLevel="0" collapsed="false">
      <c r="A17" s="15"/>
      <c r="B17" s="15"/>
      <c r="C17" s="15"/>
      <c r="D17" s="16"/>
      <c r="E17" s="15"/>
      <c r="F17" s="17"/>
      <c r="G17" s="17"/>
      <c r="H17" s="18" t="str">
        <f aca="false">IF(E17="","",IF(E17="شهري",12,IF(E17="ربع سنوي",4,IF(E17="نصف سنوي",2,IF(E17="سنوي",1,"")))))</f>
        <v/>
      </c>
      <c r="I17" s="19" t="str">
        <f aca="false">IF(OR(H17="",D17=""),"",D17/H17)</f>
        <v/>
      </c>
      <c r="J17" s="18" t="str">
        <f aca="true">IF(OR(H17="",F17="",G17=""),"",IF(TODAY()&lt;F17,0,MIN(INT(DATEDIF(F17,MIN(TODAY(),G17),"m")/(12/H17))+1,ROUNDUP(DATEDIF(F17,G17+1,"m")/(12/H17),0))))</f>
        <v/>
      </c>
      <c r="K17" s="19" t="str">
        <f aca="false">IF(J17="","",J17*I17)</f>
        <v/>
      </c>
      <c r="L17" s="19" t="str">
        <f aca="false">IF(A17="","",SUMIFS(الدفعات!$C:$C,الدفعات!$A:$A,A17))</f>
        <v/>
      </c>
      <c r="M17" s="19" t="str">
        <f aca="false">IF(K17="","",MAX(0,K17-L17))</f>
        <v/>
      </c>
      <c r="N17" s="20" t="str">
        <f aca="true">IF(K17="","",IF(M17&gt;0,"متأخر",IF(O17="انتهى العقد","منتهي",IF(AND(ISNUMBER(O17),O17-TODAY()&lt;=7),"قريب","منتظم"))))</f>
        <v/>
      </c>
      <c r="O17" s="21" t="str">
        <f aca="false">IF(J17="","",IF(EDATE(F17,J17*(12/H17))&gt;G17,"انتهى العقد",EDATE(F17,J17*(12/H17))))</f>
        <v/>
      </c>
      <c r="P17" s="22" t="str">
        <f aca="true">IF(G17="","",G17-TODAY())</f>
        <v/>
      </c>
    </row>
    <row r="18" customFormat="false" ht="15" hidden="false" customHeight="false" outlineLevel="0" collapsed="false">
      <c r="A18" s="15"/>
      <c r="B18" s="15"/>
      <c r="C18" s="15"/>
      <c r="D18" s="16"/>
      <c r="E18" s="15"/>
      <c r="F18" s="17"/>
      <c r="G18" s="17"/>
      <c r="H18" s="18" t="str">
        <f aca="false">IF(E18="","",IF(E18="شهري",12,IF(E18="ربع سنوي",4,IF(E18="نصف سنوي",2,IF(E18="سنوي",1,"")))))</f>
        <v/>
      </c>
      <c r="I18" s="19" t="str">
        <f aca="false">IF(OR(H18="",D18=""),"",D18/H18)</f>
        <v/>
      </c>
      <c r="J18" s="18" t="str">
        <f aca="true">IF(OR(H18="",F18="",G18=""),"",IF(TODAY()&lt;F18,0,MIN(INT(DATEDIF(F18,MIN(TODAY(),G18),"m")/(12/H18))+1,ROUNDUP(DATEDIF(F18,G18+1,"m")/(12/H18),0))))</f>
        <v/>
      </c>
      <c r="K18" s="19" t="str">
        <f aca="false">IF(J18="","",J18*I18)</f>
        <v/>
      </c>
      <c r="L18" s="19" t="str">
        <f aca="false">IF(A18="","",SUMIFS(الدفعات!$C:$C,الدفعات!$A:$A,A18))</f>
        <v/>
      </c>
      <c r="M18" s="19" t="str">
        <f aca="false">IF(K18="","",MAX(0,K18-L18))</f>
        <v/>
      </c>
      <c r="N18" s="20" t="str">
        <f aca="true">IF(K18="","",IF(M18&gt;0,"متأخر",IF(O18="انتهى العقد","منتهي",IF(AND(ISNUMBER(O18),O18-TODAY()&lt;=7),"قريب","منتظم"))))</f>
        <v/>
      </c>
      <c r="O18" s="21" t="str">
        <f aca="false">IF(J18="","",IF(EDATE(F18,J18*(12/H18))&gt;G18,"انتهى العقد",EDATE(F18,J18*(12/H18))))</f>
        <v/>
      </c>
      <c r="P18" s="22" t="str">
        <f aca="true">IF(G18="","",G18-TODAY())</f>
        <v/>
      </c>
    </row>
    <row r="19" customFormat="false" ht="15" hidden="false" customHeight="false" outlineLevel="0" collapsed="false">
      <c r="A19" s="15"/>
      <c r="B19" s="15"/>
      <c r="C19" s="15"/>
      <c r="D19" s="16"/>
      <c r="E19" s="15"/>
      <c r="F19" s="17"/>
      <c r="G19" s="17"/>
      <c r="H19" s="18" t="str">
        <f aca="false">IF(E19="","",IF(E19="شهري",12,IF(E19="ربع سنوي",4,IF(E19="نصف سنوي",2,IF(E19="سنوي",1,"")))))</f>
        <v/>
      </c>
      <c r="I19" s="19" t="str">
        <f aca="false">IF(OR(H19="",D19=""),"",D19/H19)</f>
        <v/>
      </c>
      <c r="J19" s="18" t="str">
        <f aca="true">IF(OR(H19="",F19="",G19=""),"",IF(TODAY()&lt;F19,0,MIN(INT(DATEDIF(F19,MIN(TODAY(),G19),"m")/(12/H19))+1,ROUNDUP(DATEDIF(F19,G19+1,"m")/(12/H19),0))))</f>
        <v/>
      </c>
      <c r="K19" s="19" t="str">
        <f aca="false">IF(J19="","",J19*I19)</f>
        <v/>
      </c>
      <c r="L19" s="19" t="str">
        <f aca="false">IF(A19="","",SUMIFS(الدفعات!$C:$C,الدفعات!$A:$A,A19))</f>
        <v/>
      </c>
      <c r="M19" s="19" t="str">
        <f aca="false">IF(K19="","",MAX(0,K19-L19))</f>
        <v/>
      </c>
      <c r="N19" s="20" t="str">
        <f aca="true">IF(K19="","",IF(M19&gt;0,"متأخر",IF(O19="انتهى العقد","منتهي",IF(AND(ISNUMBER(O19),O19-TODAY()&lt;=7),"قريب","منتظم"))))</f>
        <v/>
      </c>
      <c r="O19" s="21" t="str">
        <f aca="false">IF(J19="","",IF(EDATE(F19,J19*(12/H19))&gt;G19,"انتهى العقد",EDATE(F19,J19*(12/H19))))</f>
        <v/>
      </c>
      <c r="P19" s="22" t="str">
        <f aca="true">IF(G19="","",G19-TODAY())</f>
        <v/>
      </c>
    </row>
    <row r="20" customFormat="false" ht="15" hidden="false" customHeight="false" outlineLevel="0" collapsed="false">
      <c r="A20" s="15"/>
      <c r="B20" s="15"/>
      <c r="C20" s="15"/>
      <c r="D20" s="16"/>
      <c r="E20" s="15"/>
      <c r="F20" s="17"/>
      <c r="G20" s="17"/>
      <c r="H20" s="18" t="str">
        <f aca="false">IF(E20="","",IF(E20="شهري",12,IF(E20="ربع سنوي",4,IF(E20="نصف سنوي",2,IF(E20="سنوي",1,"")))))</f>
        <v/>
      </c>
      <c r="I20" s="19" t="str">
        <f aca="false">IF(OR(H20="",D20=""),"",D20/H20)</f>
        <v/>
      </c>
      <c r="J20" s="18" t="str">
        <f aca="true">IF(OR(H20="",F20="",G20=""),"",IF(TODAY()&lt;F20,0,MIN(INT(DATEDIF(F20,MIN(TODAY(),G20),"m")/(12/H20))+1,ROUNDUP(DATEDIF(F20,G20+1,"m")/(12/H20),0))))</f>
        <v/>
      </c>
      <c r="K20" s="19" t="str">
        <f aca="false">IF(J20="","",J20*I20)</f>
        <v/>
      </c>
      <c r="L20" s="19" t="str">
        <f aca="false">IF(A20="","",SUMIFS(الدفعات!$C:$C,الدفعات!$A:$A,A20))</f>
        <v/>
      </c>
      <c r="M20" s="19" t="str">
        <f aca="false">IF(K20="","",MAX(0,K20-L20))</f>
        <v/>
      </c>
      <c r="N20" s="20" t="str">
        <f aca="true">IF(K20="","",IF(M20&gt;0,"متأخر",IF(O20="انتهى العقد","منتهي",IF(AND(ISNUMBER(O20),O20-TODAY()&lt;=7),"قريب","منتظم"))))</f>
        <v/>
      </c>
      <c r="O20" s="21" t="str">
        <f aca="false">IF(J20="","",IF(EDATE(F20,J20*(12/H20))&gt;G20,"انتهى العقد",EDATE(F20,J20*(12/H20))))</f>
        <v/>
      </c>
      <c r="P20" s="22" t="str">
        <f aca="true">IF(G20="","",G20-TODAY())</f>
        <v/>
      </c>
    </row>
    <row r="21" customFormat="false" ht="15" hidden="false" customHeight="false" outlineLevel="0" collapsed="false">
      <c r="A21" s="15"/>
      <c r="B21" s="15"/>
      <c r="C21" s="15"/>
      <c r="D21" s="16"/>
      <c r="E21" s="15"/>
      <c r="F21" s="17"/>
      <c r="G21" s="17"/>
      <c r="H21" s="18" t="str">
        <f aca="false">IF(E21="","",IF(E21="شهري",12,IF(E21="ربع سنوي",4,IF(E21="نصف سنوي",2,IF(E21="سنوي",1,"")))))</f>
        <v/>
      </c>
      <c r="I21" s="19" t="str">
        <f aca="false">IF(OR(H21="",D21=""),"",D21/H21)</f>
        <v/>
      </c>
      <c r="J21" s="18" t="str">
        <f aca="true">IF(OR(H21="",F21="",G21=""),"",IF(TODAY()&lt;F21,0,MIN(INT(DATEDIF(F21,MIN(TODAY(),G21),"m")/(12/H21))+1,ROUNDUP(DATEDIF(F21,G21+1,"m")/(12/H21),0))))</f>
        <v/>
      </c>
      <c r="K21" s="19" t="str">
        <f aca="false">IF(J21="","",J21*I21)</f>
        <v/>
      </c>
      <c r="L21" s="19" t="str">
        <f aca="false">IF(A21="","",SUMIFS(الدفعات!$C:$C,الدفعات!$A:$A,A21))</f>
        <v/>
      </c>
      <c r="M21" s="19" t="str">
        <f aca="false">IF(K21="","",MAX(0,K21-L21))</f>
        <v/>
      </c>
      <c r="N21" s="20" t="str">
        <f aca="true">IF(K21="","",IF(M21&gt;0,"متأخر",IF(O21="انتهى العقد","منتهي",IF(AND(ISNUMBER(O21),O21-TODAY()&lt;=7),"قريب","منتظم"))))</f>
        <v/>
      </c>
      <c r="O21" s="21" t="str">
        <f aca="false">IF(J21="","",IF(EDATE(F21,J21*(12/H21))&gt;G21,"انتهى العقد",EDATE(F21,J21*(12/H21))))</f>
        <v/>
      </c>
      <c r="P21" s="22" t="str">
        <f aca="true">IF(G21="","",G21-TODAY())</f>
        <v/>
      </c>
    </row>
    <row r="22" customFormat="false" ht="15" hidden="false" customHeight="false" outlineLevel="0" collapsed="false">
      <c r="A22" s="15"/>
      <c r="B22" s="15"/>
      <c r="C22" s="15"/>
      <c r="D22" s="16"/>
      <c r="E22" s="15"/>
      <c r="F22" s="17"/>
      <c r="G22" s="17"/>
      <c r="H22" s="18" t="str">
        <f aca="false">IF(E22="","",IF(E22="شهري",12,IF(E22="ربع سنوي",4,IF(E22="نصف سنوي",2,IF(E22="سنوي",1,"")))))</f>
        <v/>
      </c>
      <c r="I22" s="19" t="str">
        <f aca="false">IF(OR(H22="",D22=""),"",D22/H22)</f>
        <v/>
      </c>
      <c r="J22" s="18" t="str">
        <f aca="true">IF(OR(H22="",F22="",G22=""),"",IF(TODAY()&lt;F22,0,MIN(INT(DATEDIF(F22,MIN(TODAY(),G22),"m")/(12/H22))+1,ROUNDUP(DATEDIF(F22,G22+1,"m")/(12/H22),0))))</f>
        <v/>
      </c>
      <c r="K22" s="19" t="str">
        <f aca="false">IF(J22="","",J22*I22)</f>
        <v/>
      </c>
      <c r="L22" s="19" t="str">
        <f aca="false">IF(A22="","",SUMIFS(الدفعات!$C:$C,الدفعات!$A:$A,A22))</f>
        <v/>
      </c>
      <c r="M22" s="19" t="str">
        <f aca="false">IF(K22="","",MAX(0,K22-L22))</f>
        <v/>
      </c>
      <c r="N22" s="20" t="str">
        <f aca="true">IF(K22="","",IF(M22&gt;0,"متأخر",IF(O22="انتهى العقد","منتهي",IF(AND(ISNUMBER(O22),O22-TODAY()&lt;=7),"قريب","منتظم"))))</f>
        <v/>
      </c>
      <c r="O22" s="21" t="str">
        <f aca="false">IF(J22="","",IF(EDATE(F22,J22*(12/H22))&gt;G22,"انتهى العقد",EDATE(F22,J22*(12/H22))))</f>
        <v/>
      </c>
      <c r="P22" s="22" t="str">
        <f aca="true">IF(G22="","",G22-TODAY())</f>
        <v/>
      </c>
    </row>
    <row r="23" customFormat="false" ht="15" hidden="false" customHeight="false" outlineLevel="0" collapsed="false">
      <c r="A23" s="15"/>
      <c r="B23" s="15"/>
      <c r="C23" s="15"/>
      <c r="D23" s="16"/>
      <c r="E23" s="15"/>
      <c r="F23" s="17"/>
      <c r="G23" s="17"/>
      <c r="H23" s="18" t="str">
        <f aca="false">IF(E23="","",IF(E23="شهري",12,IF(E23="ربع سنوي",4,IF(E23="نصف سنوي",2,IF(E23="سنوي",1,"")))))</f>
        <v/>
      </c>
      <c r="I23" s="19" t="str">
        <f aca="false">IF(OR(H23="",D23=""),"",D23/H23)</f>
        <v/>
      </c>
      <c r="J23" s="18" t="str">
        <f aca="true">IF(OR(H23="",F23="",G23=""),"",IF(TODAY()&lt;F23,0,MIN(INT(DATEDIF(F23,MIN(TODAY(),G23),"m")/(12/H23))+1,ROUNDUP(DATEDIF(F23,G23+1,"m")/(12/H23),0))))</f>
        <v/>
      </c>
      <c r="K23" s="19" t="str">
        <f aca="false">IF(J23="","",J23*I23)</f>
        <v/>
      </c>
      <c r="L23" s="19" t="str">
        <f aca="false">IF(A23="","",SUMIFS(الدفعات!$C:$C,الدفعات!$A:$A,A23))</f>
        <v/>
      </c>
      <c r="M23" s="19" t="str">
        <f aca="false">IF(K23="","",MAX(0,K23-L23))</f>
        <v/>
      </c>
      <c r="N23" s="20" t="str">
        <f aca="true">IF(K23="","",IF(M23&gt;0,"متأخر",IF(O23="انتهى العقد","منتهي",IF(AND(ISNUMBER(O23),O23-TODAY()&lt;=7),"قريب","منتظم"))))</f>
        <v/>
      </c>
      <c r="O23" s="21" t="str">
        <f aca="false">IF(J23="","",IF(EDATE(F23,J23*(12/H23))&gt;G23,"انتهى العقد",EDATE(F23,J23*(12/H23))))</f>
        <v/>
      </c>
      <c r="P23" s="22" t="str">
        <f aca="true">IF(G23="","",G23-TODAY())</f>
        <v/>
      </c>
    </row>
    <row r="24" customFormat="false" ht="15" hidden="false" customHeight="false" outlineLevel="0" collapsed="false">
      <c r="A24" s="15"/>
      <c r="B24" s="15"/>
      <c r="C24" s="15"/>
      <c r="D24" s="16"/>
      <c r="E24" s="15"/>
      <c r="F24" s="17"/>
      <c r="G24" s="17"/>
      <c r="H24" s="18" t="str">
        <f aca="false">IF(E24="","",IF(E24="شهري",12,IF(E24="ربع سنوي",4,IF(E24="نصف سنوي",2,IF(E24="سنوي",1,"")))))</f>
        <v/>
      </c>
      <c r="I24" s="19" t="str">
        <f aca="false">IF(OR(H24="",D24=""),"",D24/H24)</f>
        <v/>
      </c>
      <c r="J24" s="18" t="str">
        <f aca="true">IF(OR(H24="",F24="",G24=""),"",IF(TODAY()&lt;F24,0,MIN(INT(DATEDIF(F24,MIN(TODAY(),G24),"m")/(12/H24))+1,ROUNDUP(DATEDIF(F24,G24+1,"m")/(12/H24),0))))</f>
        <v/>
      </c>
      <c r="K24" s="19" t="str">
        <f aca="false">IF(J24="","",J24*I24)</f>
        <v/>
      </c>
      <c r="L24" s="19" t="str">
        <f aca="false">IF(A24="","",SUMIFS(الدفعات!$C:$C,الدفعات!$A:$A,A24))</f>
        <v/>
      </c>
      <c r="M24" s="19" t="str">
        <f aca="false">IF(K24="","",MAX(0,K24-L24))</f>
        <v/>
      </c>
      <c r="N24" s="20" t="str">
        <f aca="true">IF(K24="","",IF(M24&gt;0,"متأخر",IF(O24="انتهى العقد","منتهي",IF(AND(ISNUMBER(O24),O24-TODAY()&lt;=7),"قريب","منتظم"))))</f>
        <v/>
      </c>
      <c r="O24" s="21" t="str">
        <f aca="false">IF(J24="","",IF(EDATE(F24,J24*(12/H24))&gt;G24,"انتهى العقد",EDATE(F24,J24*(12/H24))))</f>
        <v/>
      </c>
      <c r="P24" s="22" t="str">
        <f aca="true">IF(G24="","",G24-TODAY())</f>
        <v/>
      </c>
    </row>
    <row r="25" customFormat="false" ht="15" hidden="false" customHeight="false" outlineLevel="0" collapsed="false">
      <c r="A25" s="15"/>
      <c r="B25" s="15"/>
      <c r="C25" s="15"/>
      <c r="D25" s="16"/>
      <c r="E25" s="15"/>
      <c r="F25" s="17"/>
      <c r="G25" s="17"/>
      <c r="H25" s="18" t="str">
        <f aca="false">IF(E25="","",IF(E25="شهري",12,IF(E25="ربع سنوي",4,IF(E25="نصف سنوي",2,IF(E25="سنوي",1,"")))))</f>
        <v/>
      </c>
      <c r="I25" s="19" t="str">
        <f aca="false">IF(OR(H25="",D25=""),"",D25/H25)</f>
        <v/>
      </c>
      <c r="J25" s="18" t="str">
        <f aca="true">IF(OR(H25="",F25="",G25=""),"",IF(TODAY()&lt;F25,0,MIN(INT(DATEDIF(F25,MIN(TODAY(),G25),"m")/(12/H25))+1,ROUNDUP(DATEDIF(F25,G25+1,"m")/(12/H25),0))))</f>
        <v/>
      </c>
      <c r="K25" s="19" t="str">
        <f aca="false">IF(J25="","",J25*I25)</f>
        <v/>
      </c>
      <c r="L25" s="19" t="str">
        <f aca="false">IF(A25="","",SUMIFS(الدفعات!$C:$C,الدفعات!$A:$A,A25))</f>
        <v/>
      </c>
      <c r="M25" s="19" t="str">
        <f aca="false">IF(K25="","",MAX(0,K25-L25))</f>
        <v/>
      </c>
      <c r="N25" s="20" t="str">
        <f aca="true">IF(K25="","",IF(M25&gt;0,"متأخر",IF(O25="انتهى العقد","منتهي",IF(AND(ISNUMBER(O25),O25-TODAY()&lt;=7),"قريب","منتظم"))))</f>
        <v/>
      </c>
      <c r="O25" s="21" t="str">
        <f aca="false">IF(J25="","",IF(EDATE(F25,J25*(12/H25))&gt;G25,"انتهى العقد",EDATE(F25,J25*(12/H25))))</f>
        <v/>
      </c>
      <c r="P25" s="22" t="str">
        <f aca="true">IF(G25="","",G25-TODAY())</f>
        <v/>
      </c>
    </row>
    <row r="26" customFormat="false" ht="15" hidden="false" customHeight="false" outlineLevel="0" collapsed="false">
      <c r="A26" s="15"/>
      <c r="B26" s="15"/>
      <c r="C26" s="15"/>
      <c r="D26" s="16"/>
      <c r="E26" s="15"/>
      <c r="F26" s="17"/>
      <c r="G26" s="17"/>
      <c r="H26" s="18" t="str">
        <f aca="false">IF(E26="","",IF(E26="شهري",12,IF(E26="ربع سنوي",4,IF(E26="نصف سنوي",2,IF(E26="سنوي",1,"")))))</f>
        <v/>
      </c>
      <c r="I26" s="19" t="str">
        <f aca="false">IF(OR(H26="",D26=""),"",D26/H26)</f>
        <v/>
      </c>
      <c r="J26" s="18" t="str">
        <f aca="true">IF(OR(H26="",F26="",G26=""),"",IF(TODAY()&lt;F26,0,MIN(INT(DATEDIF(F26,MIN(TODAY(),G26),"m")/(12/H26))+1,ROUNDUP(DATEDIF(F26,G26+1,"m")/(12/H26),0))))</f>
        <v/>
      </c>
      <c r="K26" s="19" t="str">
        <f aca="false">IF(J26="","",J26*I26)</f>
        <v/>
      </c>
      <c r="L26" s="19" t="str">
        <f aca="false">IF(A26="","",SUMIFS(الدفعات!$C:$C,الدفعات!$A:$A,A26))</f>
        <v/>
      </c>
      <c r="M26" s="19" t="str">
        <f aca="false">IF(K26="","",MAX(0,K26-L26))</f>
        <v/>
      </c>
      <c r="N26" s="20" t="str">
        <f aca="true">IF(K26="","",IF(M26&gt;0,"متأخر",IF(O26="انتهى العقد","منتهي",IF(AND(ISNUMBER(O26),O26-TODAY()&lt;=7),"قريب","منتظم"))))</f>
        <v/>
      </c>
      <c r="O26" s="21" t="str">
        <f aca="false">IF(J26="","",IF(EDATE(F26,J26*(12/H26))&gt;G26,"انتهى العقد",EDATE(F26,J26*(12/H26))))</f>
        <v/>
      </c>
      <c r="P26" s="22" t="str">
        <f aca="true">IF(G26="","",G26-TODAY())</f>
        <v/>
      </c>
    </row>
    <row r="27" customFormat="false" ht="15" hidden="false" customHeight="false" outlineLevel="0" collapsed="false">
      <c r="A27" s="15"/>
      <c r="B27" s="15"/>
      <c r="C27" s="15"/>
      <c r="D27" s="16"/>
      <c r="E27" s="15"/>
      <c r="F27" s="17"/>
      <c r="G27" s="17"/>
      <c r="H27" s="18" t="str">
        <f aca="false">IF(E27="","",IF(E27="شهري",12,IF(E27="ربع سنوي",4,IF(E27="نصف سنوي",2,IF(E27="سنوي",1,"")))))</f>
        <v/>
      </c>
      <c r="I27" s="19" t="str">
        <f aca="false">IF(OR(H27="",D27=""),"",D27/H27)</f>
        <v/>
      </c>
      <c r="J27" s="18" t="str">
        <f aca="true">IF(OR(H27="",F27="",G27=""),"",IF(TODAY()&lt;F27,0,MIN(INT(DATEDIF(F27,MIN(TODAY(),G27),"m")/(12/H27))+1,ROUNDUP(DATEDIF(F27,G27+1,"m")/(12/H27),0))))</f>
        <v/>
      </c>
      <c r="K27" s="19" t="str">
        <f aca="false">IF(J27="","",J27*I27)</f>
        <v/>
      </c>
      <c r="L27" s="19" t="str">
        <f aca="false">IF(A27="","",SUMIFS(الدفعات!$C:$C,الدفعات!$A:$A,A27))</f>
        <v/>
      </c>
      <c r="M27" s="19" t="str">
        <f aca="false">IF(K27="","",MAX(0,K27-L27))</f>
        <v/>
      </c>
      <c r="N27" s="20" t="str">
        <f aca="true">IF(K27="","",IF(M27&gt;0,"متأخر",IF(O27="انتهى العقد","منتهي",IF(AND(ISNUMBER(O27),O27-TODAY()&lt;=7),"قريب","منتظم"))))</f>
        <v/>
      </c>
      <c r="O27" s="21" t="str">
        <f aca="false">IF(J27="","",IF(EDATE(F27,J27*(12/H27))&gt;G27,"انتهى العقد",EDATE(F27,J27*(12/H27))))</f>
        <v/>
      </c>
      <c r="P27" s="22" t="str">
        <f aca="true">IF(G27="","",G27-TODAY())</f>
        <v/>
      </c>
    </row>
    <row r="28" customFormat="false" ht="15" hidden="false" customHeight="false" outlineLevel="0" collapsed="false">
      <c r="A28" s="15"/>
      <c r="B28" s="15"/>
      <c r="C28" s="15"/>
      <c r="D28" s="16"/>
      <c r="E28" s="15"/>
      <c r="F28" s="17"/>
      <c r="G28" s="17"/>
      <c r="H28" s="18" t="str">
        <f aca="false">IF(E28="","",IF(E28="شهري",12,IF(E28="ربع سنوي",4,IF(E28="نصف سنوي",2,IF(E28="سنوي",1,"")))))</f>
        <v/>
      </c>
      <c r="I28" s="19" t="str">
        <f aca="false">IF(OR(H28="",D28=""),"",D28/H28)</f>
        <v/>
      </c>
      <c r="J28" s="18" t="str">
        <f aca="true">IF(OR(H28="",F28="",G28=""),"",IF(TODAY()&lt;F28,0,MIN(INT(DATEDIF(F28,MIN(TODAY(),G28),"m")/(12/H28))+1,ROUNDUP(DATEDIF(F28,G28+1,"m")/(12/H28),0))))</f>
        <v/>
      </c>
      <c r="K28" s="19" t="str">
        <f aca="false">IF(J28="","",J28*I28)</f>
        <v/>
      </c>
      <c r="L28" s="19" t="str">
        <f aca="false">IF(A28="","",SUMIFS(الدفعات!$C:$C,الدفعات!$A:$A,A28))</f>
        <v/>
      </c>
      <c r="M28" s="19" t="str">
        <f aca="false">IF(K28="","",MAX(0,K28-L28))</f>
        <v/>
      </c>
      <c r="N28" s="20" t="str">
        <f aca="true">IF(K28="","",IF(M28&gt;0,"متأخر",IF(O28="انتهى العقد","منتهي",IF(AND(ISNUMBER(O28),O28-TODAY()&lt;=7),"قريب","منتظم"))))</f>
        <v/>
      </c>
      <c r="O28" s="21" t="str">
        <f aca="false">IF(J28="","",IF(EDATE(F28,J28*(12/H28))&gt;G28,"انتهى العقد",EDATE(F28,J28*(12/H28))))</f>
        <v/>
      </c>
      <c r="P28" s="22" t="str">
        <f aca="true">IF(G28="","",G28-TODAY())</f>
        <v/>
      </c>
    </row>
    <row r="29" customFormat="false" ht="15" hidden="false" customHeight="false" outlineLevel="0" collapsed="false">
      <c r="A29" s="15"/>
      <c r="B29" s="15"/>
      <c r="C29" s="15"/>
      <c r="D29" s="16"/>
      <c r="E29" s="15"/>
      <c r="F29" s="17"/>
      <c r="G29" s="17"/>
      <c r="H29" s="18" t="str">
        <f aca="false">IF(E29="","",IF(E29="شهري",12,IF(E29="ربع سنوي",4,IF(E29="نصف سنوي",2,IF(E29="سنوي",1,"")))))</f>
        <v/>
      </c>
      <c r="I29" s="19" t="str">
        <f aca="false">IF(OR(H29="",D29=""),"",D29/H29)</f>
        <v/>
      </c>
      <c r="J29" s="18" t="str">
        <f aca="true">IF(OR(H29="",F29="",G29=""),"",IF(TODAY()&lt;F29,0,MIN(INT(DATEDIF(F29,MIN(TODAY(),G29),"m")/(12/H29))+1,ROUNDUP(DATEDIF(F29,G29+1,"m")/(12/H29),0))))</f>
        <v/>
      </c>
      <c r="K29" s="19" t="str">
        <f aca="false">IF(J29="","",J29*I29)</f>
        <v/>
      </c>
      <c r="L29" s="19" t="str">
        <f aca="false">IF(A29="","",SUMIFS(الدفعات!$C:$C,الدفعات!$A:$A,A29))</f>
        <v/>
      </c>
      <c r="M29" s="19" t="str">
        <f aca="false">IF(K29="","",MAX(0,K29-L29))</f>
        <v/>
      </c>
      <c r="N29" s="20" t="str">
        <f aca="true">IF(K29="","",IF(M29&gt;0,"متأخر",IF(O29="انتهى العقد","منتهي",IF(AND(ISNUMBER(O29),O29-TODAY()&lt;=7),"قريب","منتظم"))))</f>
        <v/>
      </c>
      <c r="O29" s="21" t="str">
        <f aca="false">IF(J29="","",IF(EDATE(F29,J29*(12/H29))&gt;G29,"انتهى العقد",EDATE(F29,J29*(12/H29))))</f>
        <v/>
      </c>
      <c r="P29" s="22" t="str">
        <f aca="true">IF(G29="","",G29-TODAY())</f>
        <v/>
      </c>
    </row>
    <row r="30" customFormat="false" ht="15" hidden="false" customHeight="false" outlineLevel="0" collapsed="false">
      <c r="A30" s="15"/>
      <c r="B30" s="15"/>
      <c r="C30" s="15"/>
      <c r="D30" s="16"/>
      <c r="E30" s="15"/>
      <c r="F30" s="17"/>
      <c r="G30" s="17"/>
      <c r="H30" s="18" t="str">
        <f aca="false">IF(E30="","",IF(E30="شهري",12,IF(E30="ربع سنوي",4,IF(E30="نصف سنوي",2,IF(E30="سنوي",1,"")))))</f>
        <v/>
      </c>
      <c r="I30" s="19" t="str">
        <f aca="false">IF(OR(H30="",D30=""),"",D30/H30)</f>
        <v/>
      </c>
      <c r="J30" s="18" t="str">
        <f aca="true">IF(OR(H30="",F30="",G30=""),"",IF(TODAY()&lt;F30,0,MIN(INT(DATEDIF(F30,MIN(TODAY(),G30),"m")/(12/H30))+1,ROUNDUP(DATEDIF(F30,G30+1,"m")/(12/H30),0))))</f>
        <v/>
      </c>
      <c r="K30" s="19" t="str">
        <f aca="false">IF(J30="","",J30*I30)</f>
        <v/>
      </c>
      <c r="L30" s="19" t="str">
        <f aca="false">IF(A30="","",SUMIFS(الدفعات!$C:$C,الدفعات!$A:$A,A30))</f>
        <v/>
      </c>
      <c r="M30" s="19" t="str">
        <f aca="false">IF(K30="","",MAX(0,K30-L30))</f>
        <v/>
      </c>
      <c r="N30" s="20" t="str">
        <f aca="true">IF(K30="","",IF(M30&gt;0,"متأخر",IF(O30="انتهى العقد","منتهي",IF(AND(ISNUMBER(O30),O30-TODAY()&lt;=7),"قريب","منتظم"))))</f>
        <v/>
      </c>
      <c r="O30" s="21" t="str">
        <f aca="false">IF(J30="","",IF(EDATE(F30,J30*(12/H30))&gt;G30,"انتهى العقد",EDATE(F30,J30*(12/H30))))</f>
        <v/>
      </c>
      <c r="P30" s="22" t="str">
        <f aca="true">IF(G30="","",G30-TODAY())</f>
        <v/>
      </c>
    </row>
    <row r="31" customFormat="false" ht="15" hidden="false" customHeight="false" outlineLevel="0" collapsed="false">
      <c r="A31" s="15"/>
      <c r="B31" s="15"/>
      <c r="C31" s="15"/>
      <c r="D31" s="16"/>
      <c r="E31" s="15"/>
      <c r="F31" s="17"/>
      <c r="G31" s="17"/>
      <c r="H31" s="18" t="str">
        <f aca="false">IF(E31="","",IF(E31="شهري",12,IF(E31="ربع سنوي",4,IF(E31="نصف سنوي",2,IF(E31="سنوي",1,"")))))</f>
        <v/>
      </c>
      <c r="I31" s="19" t="str">
        <f aca="false">IF(OR(H31="",D31=""),"",D31/H31)</f>
        <v/>
      </c>
      <c r="J31" s="18" t="str">
        <f aca="true">IF(OR(H31="",F31="",G31=""),"",IF(TODAY()&lt;F31,0,MIN(INT(DATEDIF(F31,MIN(TODAY(),G31),"m")/(12/H31))+1,ROUNDUP(DATEDIF(F31,G31+1,"m")/(12/H31),0))))</f>
        <v/>
      </c>
      <c r="K31" s="19" t="str">
        <f aca="false">IF(J31="","",J31*I31)</f>
        <v/>
      </c>
      <c r="L31" s="19" t="str">
        <f aca="false">IF(A31="","",SUMIFS(الدفعات!$C:$C,الدفعات!$A:$A,A31))</f>
        <v/>
      </c>
      <c r="M31" s="19" t="str">
        <f aca="false">IF(K31="","",MAX(0,K31-L31))</f>
        <v/>
      </c>
      <c r="N31" s="20" t="str">
        <f aca="true">IF(K31="","",IF(M31&gt;0,"متأخر",IF(O31="انتهى العقد","منتهي",IF(AND(ISNUMBER(O31),O31-TODAY()&lt;=7),"قريب","منتظم"))))</f>
        <v/>
      </c>
      <c r="O31" s="21" t="str">
        <f aca="false">IF(J31="","",IF(EDATE(F31,J31*(12/H31))&gt;G31,"انتهى العقد",EDATE(F31,J31*(12/H31))))</f>
        <v/>
      </c>
      <c r="P31" s="22" t="str">
        <f aca="true">IF(G31="","",G31-TODAY())</f>
        <v/>
      </c>
    </row>
    <row r="32" customFormat="false" ht="15" hidden="false" customHeight="false" outlineLevel="0" collapsed="false">
      <c r="A32" s="15"/>
      <c r="B32" s="15"/>
      <c r="C32" s="15"/>
      <c r="D32" s="16"/>
      <c r="E32" s="15"/>
      <c r="F32" s="17"/>
      <c r="G32" s="17"/>
      <c r="H32" s="18" t="str">
        <f aca="false">IF(E32="","",IF(E32="شهري",12,IF(E32="ربع سنوي",4,IF(E32="نصف سنوي",2,IF(E32="سنوي",1,"")))))</f>
        <v/>
      </c>
      <c r="I32" s="19" t="str">
        <f aca="false">IF(OR(H32="",D32=""),"",D32/H32)</f>
        <v/>
      </c>
      <c r="J32" s="18" t="str">
        <f aca="true">IF(OR(H32="",F32="",G32=""),"",IF(TODAY()&lt;F32,0,MIN(INT(DATEDIF(F32,MIN(TODAY(),G32),"m")/(12/H32))+1,ROUNDUP(DATEDIF(F32,G32+1,"m")/(12/H32),0))))</f>
        <v/>
      </c>
      <c r="K32" s="19" t="str">
        <f aca="false">IF(J32="","",J32*I32)</f>
        <v/>
      </c>
      <c r="L32" s="19" t="str">
        <f aca="false">IF(A32="","",SUMIFS(الدفعات!$C:$C,الدفعات!$A:$A,A32))</f>
        <v/>
      </c>
      <c r="M32" s="19" t="str">
        <f aca="false">IF(K32="","",MAX(0,K32-L32))</f>
        <v/>
      </c>
      <c r="N32" s="20" t="str">
        <f aca="true">IF(K32="","",IF(M32&gt;0,"متأخر",IF(O32="انتهى العقد","منتهي",IF(AND(ISNUMBER(O32),O32-TODAY()&lt;=7),"قريب","منتظم"))))</f>
        <v/>
      </c>
      <c r="O32" s="21" t="str">
        <f aca="false">IF(J32="","",IF(EDATE(F32,J32*(12/H32))&gt;G32,"انتهى العقد",EDATE(F32,J32*(12/H32))))</f>
        <v/>
      </c>
      <c r="P32" s="22" t="str">
        <f aca="true">IF(G32="","",G32-TODAY())</f>
        <v/>
      </c>
    </row>
    <row r="33" customFormat="false" ht="15" hidden="false" customHeight="false" outlineLevel="0" collapsed="false">
      <c r="A33" s="15"/>
      <c r="B33" s="15"/>
      <c r="C33" s="15"/>
      <c r="D33" s="16"/>
      <c r="E33" s="15"/>
      <c r="F33" s="17"/>
      <c r="G33" s="17"/>
      <c r="H33" s="18" t="str">
        <f aca="false">IF(E33="","",IF(E33="شهري",12,IF(E33="ربع سنوي",4,IF(E33="نصف سنوي",2,IF(E33="سنوي",1,"")))))</f>
        <v/>
      </c>
      <c r="I33" s="19" t="str">
        <f aca="false">IF(OR(H33="",D33=""),"",D33/H33)</f>
        <v/>
      </c>
      <c r="J33" s="18" t="str">
        <f aca="true">IF(OR(H33="",F33="",G33=""),"",IF(TODAY()&lt;F33,0,MIN(INT(DATEDIF(F33,MIN(TODAY(),G33),"m")/(12/H33))+1,ROUNDUP(DATEDIF(F33,G33+1,"m")/(12/H33),0))))</f>
        <v/>
      </c>
      <c r="K33" s="19" t="str">
        <f aca="false">IF(J33="","",J33*I33)</f>
        <v/>
      </c>
      <c r="L33" s="19" t="str">
        <f aca="false">IF(A33="","",SUMIFS(الدفعات!$C:$C,الدفعات!$A:$A,A33))</f>
        <v/>
      </c>
      <c r="M33" s="19" t="str">
        <f aca="false">IF(K33="","",MAX(0,K33-L33))</f>
        <v/>
      </c>
      <c r="N33" s="20" t="str">
        <f aca="true">IF(K33="","",IF(M33&gt;0,"متأخر",IF(O33="انتهى العقد","منتهي",IF(AND(ISNUMBER(O33),O33-TODAY()&lt;=7),"قريب","منتظم"))))</f>
        <v/>
      </c>
      <c r="O33" s="21" t="str">
        <f aca="false">IF(J33="","",IF(EDATE(F33,J33*(12/H33))&gt;G33,"انتهى العقد",EDATE(F33,J33*(12/H33))))</f>
        <v/>
      </c>
      <c r="P33" s="22" t="str">
        <f aca="true">IF(G33="","",G33-TODAY())</f>
        <v/>
      </c>
    </row>
    <row r="34" customFormat="false" ht="15" hidden="false" customHeight="false" outlineLevel="0" collapsed="false">
      <c r="A34" s="15"/>
      <c r="B34" s="15"/>
      <c r="C34" s="15"/>
      <c r="D34" s="16"/>
      <c r="E34" s="15"/>
      <c r="F34" s="17"/>
      <c r="G34" s="17"/>
      <c r="H34" s="18" t="str">
        <f aca="false">IF(E34="","",IF(E34="شهري",12,IF(E34="ربع سنوي",4,IF(E34="نصف سنوي",2,IF(E34="سنوي",1,"")))))</f>
        <v/>
      </c>
      <c r="I34" s="19" t="str">
        <f aca="false">IF(OR(H34="",D34=""),"",D34/H34)</f>
        <v/>
      </c>
      <c r="J34" s="18" t="str">
        <f aca="true">IF(OR(H34="",F34="",G34=""),"",IF(TODAY()&lt;F34,0,MIN(INT(DATEDIF(F34,MIN(TODAY(),G34),"m")/(12/H34))+1,ROUNDUP(DATEDIF(F34,G34+1,"m")/(12/H34),0))))</f>
        <v/>
      </c>
      <c r="K34" s="19" t="str">
        <f aca="false">IF(J34="","",J34*I34)</f>
        <v/>
      </c>
      <c r="L34" s="19" t="str">
        <f aca="false">IF(A34="","",SUMIFS(الدفعات!$C:$C,الدفعات!$A:$A,A34))</f>
        <v/>
      </c>
      <c r="M34" s="19" t="str">
        <f aca="false">IF(K34="","",MAX(0,K34-L34))</f>
        <v/>
      </c>
      <c r="N34" s="20" t="str">
        <f aca="true">IF(K34="","",IF(M34&gt;0,"متأخر",IF(O34="انتهى العقد","منتهي",IF(AND(ISNUMBER(O34),O34-TODAY()&lt;=7),"قريب","منتظم"))))</f>
        <v/>
      </c>
      <c r="O34" s="21" t="str">
        <f aca="false">IF(J34="","",IF(EDATE(F34,J34*(12/H34))&gt;G34,"انتهى العقد",EDATE(F34,J34*(12/H34))))</f>
        <v/>
      </c>
      <c r="P34" s="22" t="str">
        <f aca="true">IF(G34="","",G34-TODAY())</f>
        <v/>
      </c>
    </row>
    <row r="35" customFormat="false" ht="15" hidden="false" customHeight="false" outlineLevel="0" collapsed="false">
      <c r="A35" s="15"/>
      <c r="B35" s="15"/>
      <c r="C35" s="15"/>
      <c r="D35" s="16"/>
      <c r="E35" s="15"/>
      <c r="F35" s="17"/>
      <c r="G35" s="17"/>
      <c r="H35" s="18" t="str">
        <f aca="false">IF(E35="","",IF(E35="شهري",12,IF(E35="ربع سنوي",4,IF(E35="نصف سنوي",2,IF(E35="سنوي",1,"")))))</f>
        <v/>
      </c>
      <c r="I35" s="19" t="str">
        <f aca="false">IF(OR(H35="",D35=""),"",D35/H35)</f>
        <v/>
      </c>
      <c r="J35" s="18" t="str">
        <f aca="true">IF(OR(H35="",F35="",G35=""),"",IF(TODAY()&lt;F35,0,MIN(INT(DATEDIF(F35,MIN(TODAY(),G35),"m")/(12/H35))+1,ROUNDUP(DATEDIF(F35,G35+1,"m")/(12/H35),0))))</f>
        <v/>
      </c>
      <c r="K35" s="19" t="str">
        <f aca="false">IF(J35="","",J35*I35)</f>
        <v/>
      </c>
      <c r="L35" s="19" t="str">
        <f aca="false">IF(A35="","",SUMIFS(الدفعات!$C:$C,الدفعات!$A:$A,A35))</f>
        <v/>
      </c>
      <c r="M35" s="19" t="str">
        <f aca="false">IF(K35="","",MAX(0,K35-L35))</f>
        <v/>
      </c>
      <c r="N35" s="20" t="str">
        <f aca="true">IF(K35="","",IF(M35&gt;0,"متأخر",IF(O35="انتهى العقد","منتهي",IF(AND(ISNUMBER(O35),O35-TODAY()&lt;=7),"قريب","منتظم"))))</f>
        <v/>
      </c>
      <c r="O35" s="21" t="str">
        <f aca="false">IF(J35="","",IF(EDATE(F35,J35*(12/H35))&gt;G35,"انتهى العقد",EDATE(F35,J35*(12/H35))))</f>
        <v/>
      </c>
      <c r="P35" s="22" t="str">
        <f aca="true">IF(G35="","",G35-TODAY())</f>
        <v/>
      </c>
    </row>
    <row r="36" customFormat="false" ht="15" hidden="false" customHeight="false" outlineLevel="0" collapsed="false">
      <c r="A36" s="15"/>
      <c r="B36" s="15"/>
      <c r="C36" s="15"/>
      <c r="D36" s="16"/>
      <c r="E36" s="15"/>
      <c r="F36" s="17"/>
      <c r="G36" s="17"/>
      <c r="H36" s="18" t="str">
        <f aca="false">IF(E36="","",IF(E36="شهري",12,IF(E36="ربع سنوي",4,IF(E36="نصف سنوي",2,IF(E36="سنوي",1,"")))))</f>
        <v/>
      </c>
      <c r="I36" s="19" t="str">
        <f aca="false">IF(OR(H36="",D36=""),"",D36/H36)</f>
        <v/>
      </c>
      <c r="J36" s="18" t="str">
        <f aca="true">IF(OR(H36="",F36="",G36=""),"",IF(TODAY()&lt;F36,0,MIN(INT(DATEDIF(F36,MIN(TODAY(),G36),"m")/(12/H36))+1,ROUNDUP(DATEDIF(F36,G36+1,"m")/(12/H36),0))))</f>
        <v/>
      </c>
      <c r="K36" s="19" t="str">
        <f aca="false">IF(J36="","",J36*I36)</f>
        <v/>
      </c>
      <c r="L36" s="19" t="str">
        <f aca="false">IF(A36="","",SUMIFS(الدفعات!$C:$C,الدفعات!$A:$A,A36))</f>
        <v/>
      </c>
      <c r="M36" s="19" t="str">
        <f aca="false">IF(K36="","",MAX(0,K36-L36))</f>
        <v/>
      </c>
      <c r="N36" s="20" t="str">
        <f aca="true">IF(K36="","",IF(M36&gt;0,"متأخر",IF(O36="انتهى العقد","منتهي",IF(AND(ISNUMBER(O36),O36-TODAY()&lt;=7),"قريب","منتظم"))))</f>
        <v/>
      </c>
      <c r="O36" s="21" t="str">
        <f aca="false">IF(J36="","",IF(EDATE(F36,J36*(12/H36))&gt;G36,"انتهى العقد",EDATE(F36,J36*(12/H36))))</f>
        <v/>
      </c>
      <c r="P36" s="22" t="str">
        <f aca="true">IF(G36="","",G36-TODAY())</f>
        <v/>
      </c>
    </row>
    <row r="37" customFormat="false" ht="15" hidden="false" customHeight="false" outlineLevel="0" collapsed="false">
      <c r="A37" s="15"/>
      <c r="B37" s="15"/>
      <c r="C37" s="15"/>
      <c r="D37" s="16"/>
      <c r="E37" s="15"/>
      <c r="F37" s="17"/>
      <c r="G37" s="17"/>
      <c r="H37" s="18" t="str">
        <f aca="false">IF(E37="","",IF(E37="شهري",12,IF(E37="ربع سنوي",4,IF(E37="نصف سنوي",2,IF(E37="سنوي",1,"")))))</f>
        <v/>
      </c>
      <c r="I37" s="19" t="str">
        <f aca="false">IF(OR(H37="",D37=""),"",D37/H37)</f>
        <v/>
      </c>
      <c r="J37" s="18" t="str">
        <f aca="true">IF(OR(H37="",F37="",G37=""),"",IF(TODAY()&lt;F37,0,MIN(INT(DATEDIF(F37,MIN(TODAY(),G37),"m")/(12/H37))+1,ROUNDUP(DATEDIF(F37,G37+1,"m")/(12/H37),0))))</f>
        <v/>
      </c>
      <c r="K37" s="19" t="str">
        <f aca="false">IF(J37="","",J37*I37)</f>
        <v/>
      </c>
      <c r="L37" s="19" t="str">
        <f aca="false">IF(A37="","",SUMIFS(الدفعات!$C:$C,الدفعات!$A:$A,A37))</f>
        <v/>
      </c>
      <c r="M37" s="19" t="str">
        <f aca="false">IF(K37="","",MAX(0,K37-L37))</f>
        <v/>
      </c>
      <c r="N37" s="20" t="str">
        <f aca="true">IF(K37="","",IF(M37&gt;0,"متأخر",IF(O37="انتهى العقد","منتهي",IF(AND(ISNUMBER(O37),O37-TODAY()&lt;=7),"قريب","منتظم"))))</f>
        <v/>
      </c>
      <c r="O37" s="21" t="str">
        <f aca="false">IF(J37="","",IF(EDATE(F37,J37*(12/H37))&gt;G37,"انتهى العقد",EDATE(F37,J37*(12/H37))))</f>
        <v/>
      </c>
      <c r="P37" s="22" t="str">
        <f aca="true">IF(G37="","",G37-TODAY())</f>
        <v/>
      </c>
    </row>
    <row r="38" customFormat="false" ht="15" hidden="false" customHeight="false" outlineLevel="0" collapsed="false">
      <c r="A38" s="15"/>
      <c r="B38" s="15"/>
      <c r="C38" s="15"/>
      <c r="D38" s="16"/>
      <c r="E38" s="15"/>
      <c r="F38" s="17"/>
      <c r="G38" s="17"/>
      <c r="H38" s="18" t="str">
        <f aca="false">IF(E38="","",IF(E38="شهري",12,IF(E38="ربع سنوي",4,IF(E38="نصف سنوي",2,IF(E38="سنوي",1,"")))))</f>
        <v/>
      </c>
      <c r="I38" s="19" t="str">
        <f aca="false">IF(OR(H38="",D38=""),"",D38/H38)</f>
        <v/>
      </c>
      <c r="J38" s="18" t="str">
        <f aca="true">IF(OR(H38="",F38="",G38=""),"",IF(TODAY()&lt;F38,0,MIN(INT(DATEDIF(F38,MIN(TODAY(),G38),"m")/(12/H38))+1,ROUNDUP(DATEDIF(F38,G38+1,"m")/(12/H38),0))))</f>
        <v/>
      </c>
      <c r="K38" s="19" t="str">
        <f aca="false">IF(J38="","",J38*I38)</f>
        <v/>
      </c>
      <c r="L38" s="19" t="str">
        <f aca="false">IF(A38="","",SUMIFS(الدفعات!$C:$C,الدفعات!$A:$A,A38))</f>
        <v/>
      </c>
      <c r="M38" s="19" t="str">
        <f aca="false">IF(K38="","",MAX(0,K38-L38))</f>
        <v/>
      </c>
      <c r="N38" s="20" t="str">
        <f aca="true">IF(K38="","",IF(M38&gt;0,"متأخر",IF(O38="انتهى العقد","منتهي",IF(AND(ISNUMBER(O38),O38-TODAY()&lt;=7),"قريب","منتظم"))))</f>
        <v/>
      </c>
      <c r="O38" s="21" t="str">
        <f aca="false">IF(J38="","",IF(EDATE(F38,J38*(12/H38))&gt;G38,"انتهى العقد",EDATE(F38,J38*(12/H38))))</f>
        <v/>
      </c>
      <c r="P38" s="22" t="str">
        <f aca="true">IF(G38="","",G38-TODAY())</f>
        <v/>
      </c>
    </row>
    <row r="39" customFormat="false" ht="15" hidden="false" customHeight="false" outlineLevel="0" collapsed="false">
      <c r="A39" s="15"/>
      <c r="B39" s="15"/>
      <c r="C39" s="15"/>
      <c r="D39" s="16"/>
      <c r="E39" s="15"/>
      <c r="F39" s="17"/>
      <c r="G39" s="17"/>
      <c r="H39" s="18" t="str">
        <f aca="false">IF(E39="","",IF(E39="شهري",12,IF(E39="ربع سنوي",4,IF(E39="نصف سنوي",2,IF(E39="سنوي",1,"")))))</f>
        <v/>
      </c>
      <c r="I39" s="19" t="str">
        <f aca="false">IF(OR(H39="",D39=""),"",D39/H39)</f>
        <v/>
      </c>
      <c r="J39" s="18" t="str">
        <f aca="true">IF(OR(H39="",F39="",G39=""),"",IF(TODAY()&lt;F39,0,MIN(INT(DATEDIF(F39,MIN(TODAY(),G39),"m")/(12/H39))+1,ROUNDUP(DATEDIF(F39,G39+1,"m")/(12/H39),0))))</f>
        <v/>
      </c>
      <c r="K39" s="19" t="str">
        <f aca="false">IF(J39="","",J39*I39)</f>
        <v/>
      </c>
      <c r="L39" s="19" t="str">
        <f aca="false">IF(A39="","",SUMIFS(الدفعات!$C:$C,الدفعات!$A:$A,A39))</f>
        <v/>
      </c>
      <c r="M39" s="19" t="str">
        <f aca="false">IF(K39="","",MAX(0,K39-L39))</f>
        <v/>
      </c>
      <c r="N39" s="20" t="str">
        <f aca="true">IF(K39="","",IF(M39&gt;0,"متأخر",IF(O39="انتهى العقد","منتهي",IF(AND(ISNUMBER(O39),O39-TODAY()&lt;=7),"قريب","منتظم"))))</f>
        <v/>
      </c>
      <c r="O39" s="21" t="str">
        <f aca="false">IF(J39="","",IF(EDATE(F39,J39*(12/H39))&gt;G39,"انتهى العقد",EDATE(F39,J39*(12/H39))))</f>
        <v/>
      </c>
      <c r="P39" s="22" t="str">
        <f aca="true">IF(G39="","",G39-TODAY())</f>
        <v/>
      </c>
    </row>
    <row r="40" customFormat="false" ht="15" hidden="false" customHeight="false" outlineLevel="0" collapsed="false">
      <c r="A40" s="15"/>
      <c r="B40" s="15"/>
      <c r="C40" s="15"/>
      <c r="D40" s="16"/>
      <c r="E40" s="15"/>
      <c r="F40" s="17"/>
      <c r="G40" s="17"/>
      <c r="H40" s="18" t="str">
        <f aca="false">IF(E40="","",IF(E40="شهري",12,IF(E40="ربع سنوي",4,IF(E40="نصف سنوي",2,IF(E40="سنوي",1,"")))))</f>
        <v/>
      </c>
      <c r="I40" s="19" t="str">
        <f aca="false">IF(OR(H40="",D40=""),"",D40/H40)</f>
        <v/>
      </c>
      <c r="J40" s="18" t="str">
        <f aca="true">IF(OR(H40="",F40="",G40=""),"",IF(TODAY()&lt;F40,0,MIN(INT(DATEDIF(F40,MIN(TODAY(),G40),"m")/(12/H40))+1,ROUNDUP(DATEDIF(F40,G40+1,"m")/(12/H40),0))))</f>
        <v/>
      </c>
      <c r="K40" s="19" t="str">
        <f aca="false">IF(J40="","",J40*I40)</f>
        <v/>
      </c>
      <c r="L40" s="19" t="str">
        <f aca="false">IF(A40="","",SUMIFS(الدفعات!$C:$C,الدفعات!$A:$A,A40))</f>
        <v/>
      </c>
      <c r="M40" s="19" t="str">
        <f aca="false">IF(K40="","",MAX(0,K40-L40))</f>
        <v/>
      </c>
      <c r="N40" s="20" t="str">
        <f aca="true">IF(K40="","",IF(M40&gt;0,"متأخر",IF(O40="انتهى العقد","منتهي",IF(AND(ISNUMBER(O40),O40-TODAY()&lt;=7),"قريب","منتظم"))))</f>
        <v/>
      </c>
      <c r="O40" s="21" t="str">
        <f aca="false">IF(J40="","",IF(EDATE(F40,J40*(12/H40))&gt;G40,"انتهى العقد",EDATE(F40,J40*(12/H40))))</f>
        <v/>
      </c>
      <c r="P40" s="22" t="str">
        <f aca="true">IF(G40="","",G40-TODAY())</f>
        <v/>
      </c>
    </row>
    <row r="41" customFormat="false" ht="15" hidden="false" customHeight="false" outlineLevel="0" collapsed="false">
      <c r="A41" s="15"/>
      <c r="B41" s="15"/>
      <c r="C41" s="15"/>
      <c r="D41" s="16"/>
      <c r="E41" s="15"/>
      <c r="F41" s="17"/>
      <c r="G41" s="17"/>
      <c r="H41" s="18" t="str">
        <f aca="false">IF(E41="","",IF(E41="شهري",12,IF(E41="ربع سنوي",4,IF(E41="نصف سنوي",2,IF(E41="سنوي",1,"")))))</f>
        <v/>
      </c>
      <c r="I41" s="19" t="str">
        <f aca="false">IF(OR(H41="",D41=""),"",D41/H41)</f>
        <v/>
      </c>
      <c r="J41" s="18" t="str">
        <f aca="true">IF(OR(H41="",F41="",G41=""),"",IF(TODAY()&lt;F41,0,MIN(INT(DATEDIF(F41,MIN(TODAY(),G41),"m")/(12/H41))+1,ROUNDUP(DATEDIF(F41,G41+1,"m")/(12/H41),0))))</f>
        <v/>
      </c>
      <c r="K41" s="19" t="str">
        <f aca="false">IF(J41="","",J41*I41)</f>
        <v/>
      </c>
      <c r="L41" s="19" t="str">
        <f aca="false">IF(A41="","",SUMIFS(الدفعات!$C:$C,الدفعات!$A:$A,A41))</f>
        <v/>
      </c>
      <c r="M41" s="19" t="str">
        <f aca="false">IF(K41="","",MAX(0,K41-L41))</f>
        <v/>
      </c>
      <c r="N41" s="20" t="str">
        <f aca="true">IF(K41="","",IF(M41&gt;0,"متأخر",IF(O41="انتهى العقد","منتهي",IF(AND(ISNUMBER(O41),O41-TODAY()&lt;=7),"قريب","منتظم"))))</f>
        <v/>
      </c>
      <c r="O41" s="21" t="str">
        <f aca="false">IF(J41="","",IF(EDATE(F41,J41*(12/H41))&gt;G41,"انتهى العقد",EDATE(F41,J41*(12/H41))))</f>
        <v/>
      </c>
      <c r="P41" s="22" t="str">
        <f aca="true">IF(G41="","",G41-TODAY())</f>
        <v/>
      </c>
    </row>
    <row r="42" customFormat="false" ht="15" hidden="false" customHeight="false" outlineLevel="0" collapsed="false">
      <c r="A42" s="15"/>
      <c r="B42" s="15"/>
      <c r="C42" s="15"/>
      <c r="D42" s="16"/>
      <c r="E42" s="15"/>
      <c r="F42" s="17"/>
      <c r="G42" s="17"/>
      <c r="H42" s="18" t="str">
        <f aca="false">IF(E42="","",IF(E42="شهري",12,IF(E42="ربع سنوي",4,IF(E42="نصف سنوي",2,IF(E42="سنوي",1,"")))))</f>
        <v/>
      </c>
      <c r="I42" s="19" t="str">
        <f aca="false">IF(OR(H42="",D42=""),"",D42/H42)</f>
        <v/>
      </c>
      <c r="J42" s="18" t="str">
        <f aca="true">IF(OR(H42="",F42="",G42=""),"",IF(TODAY()&lt;F42,0,MIN(INT(DATEDIF(F42,MIN(TODAY(),G42),"m")/(12/H42))+1,ROUNDUP(DATEDIF(F42,G42+1,"m")/(12/H42),0))))</f>
        <v/>
      </c>
      <c r="K42" s="19" t="str">
        <f aca="false">IF(J42="","",J42*I42)</f>
        <v/>
      </c>
      <c r="L42" s="19" t="str">
        <f aca="false">IF(A42="","",SUMIFS(الدفعات!$C:$C,الدفعات!$A:$A,A42))</f>
        <v/>
      </c>
      <c r="M42" s="19" t="str">
        <f aca="false">IF(K42="","",MAX(0,K42-L42))</f>
        <v/>
      </c>
      <c r="N42" s="20" t="str">
        <f aca="true">IF(K42="","",IF(M42&gt;0,"متأخر",IF(O42="انتهى العقد","منتهي",IF(AND(ISNUMBER(O42),O42-TODAY()&lt;=7),"قريب","منتظم"))))</f>
        <v/>
      </c>
      <c r="O42" s="21" t="str">
        <f aca="false">IF(J42="","",IF(EDATE(F42,J42*(12/H42))&gt;G42,"انتهى العقد",EDATE(F42,J42*(12/H42))))</f>
        <v/>
      </c>
      <c r="P42" s="22" t="str">
        <f aca="true">IF(G42="","",G42-TODAY())</f>
        <v/>
      </c>
    </row>
    <row r="43" customFormat="false" ht="15" hidden="false" customHeight="false" outlineLevel="0" collapsed="false">
      <c r="A43" s="15"/>
      <c r="B43" s="15"/>
      <c r="C43" s="15"/>
      <c r="D43" s="16"/>
      <c r="E43" s="15"/>
      <c r="F43" s="17"/>
      <c r="G43" s="17"/>
      <c r="H43" s="18" t="str">
        <f aca="false">IF(E43="","",IF(E43="شهري",12,IF(E43="ربع سنوي",4,IF(E43="نصف سنوي",2,IF(E43="سنوي",1,"")))))</f>
        <v/>
      </c>
      <c r="I43" s="19" t="str">
        <f aca="false">IF(OR(H43="",D43=""),"",D43/H43)</f>
        <v/>
      </c>
      <c r="J43" s="18" t="str">
        <f aca="true">IF(OR(H43="",F43="",G43=""),"",IF(TODAY()&lt;F43,0,MIN(INT(DATEDIF(F43,MIN(TODAY(),G43),"m")/(12/H43))+1,ROUNDUP(DATEDIF(F43,G43+1,"m")/(12/H43),0))))</f>
        <v/>
      </c>
      <c r="K43" s="19" t="str">
        <f aca="false">IF(J43="","",J43*I43)</f>
        <v/>
      </c>
      <c r="L43" s="19" t="str">
        <f aca="false">IF(A43="","",SUMIFS(الدفعات!$C:$C,الدفعات!$A:$A,A43))</f>
        <v/>
      </c>
      <c r="M43" s="19" t="str">
        <f aca="false">IF(K43="","",MAX(0,K43-L43))</f>
        <v/>
      </c>
      <c r="N43" s="20" t="str">
        <f aca="true">IF(K43="","",IF(M43&gt;0,"متأخر",IF(O43="انتهى العقد","منتهي",IF(AND(ISNUMBER(O43),O43-TODAY()&lt;=7),"قريب","منتظم"))))</f>
        <v/>
      </c>
      <c r="O43" s="21" t="str">
        <f aca="false">IF(J43="","",IF(EDATE(F43,J43*(12/H43))&gt;G43,"انتهى العقد",EDATE(F43,J43*(12/H43))))</f>
        <v/>
      </c>
      <c r="P43" s="22" t="str">
        <f aca="true">IF(G43="","",G43-TODAY())</f>
        <v/>
      </c>
    </row>
    <row r="44" customFormat="false" ht="15" hidden="false" customHeight="false" outlineLevel="0" collapsed="false">
      <c r="A44" s="15"/>
      <c r="B44" s="15"/>
      <c r="C44" s="15"/>
      <c r="D44" s="16"/>
      <c r="E44" s="15"/>
      <c r="F44" s="17"/>
      <c r="G44" s="17"/>
      <c r="H44" s="18" t="str">
        <f aca="false">IF(E44="","",IF(E44="شهري",12,IF(E44="ربع سنوي",4,IF(E44="نصف سنوي",2,IF(E44="سنوي",1,"")))))</f>
        <v/>
      </c>
      <c r="I44" s="19" t="str">
        <f aca="false">IF(OR(H44="",D44=""),"",D44/H44)</f>
        <v/>
      </c>
      <c r="J44" s="18" t="str">
        <f aca="true">IF(OR(H44="",F44="",G44=""),"",IF(TODAY()&lt;F44,0,MIN(INT(DATEDIF(F44,MIN(TODAY(),G44),"m")/(12/H44))+1,ROUNDUP(DATEDIF(F44,G44+1,"m")/(12/H44),0))))</f>
        <v/>
      </c>
      <c r="K44" s="19" t="str">
        <f aca="false">IF(J44="","",J44*I44)</f>
        <v/>
      </c>
      <c r="L44" s="19" t="str">
        <f aca="false">IF(A44="","",SUMIFS(الدفعات!$C:$C,الدفعات!$A:$A,A44))</f>
        <v/>
      </c>
      <c r="M44" s="19" t="str">
        <f aca="false">IF(K44="","",MAX(0,K44-L44))</f>
        <v/>
      </c>
      <c r="N44" s="20" t="str">
        <f aca="true">IF(K44="","",IF(M44&gt;0,"متأخر",IF(O44="انتهى العقد","منتهي",IF(AND(ISNUMBER(O44),O44-TODAY()&lt;=7),"قريب","منتظم"))))</f>
        <v/>
      </c>
      <c r="O44" s="21" t="str">
        <f aca="false">IF(J44="","",IF(EDATE(F44,J44*(12/H44))&gt;G44,"انتهى العقد",EDATE(F44,J44*(12/H44))))</f>
        <v/>
      </c>
      <c r="P44" s="22" t="str">
        <f aca="true">IF(G44="","",G44-TODAY())</f>
        <v/>
      </c>
    </row>
    <row r="45" customFormat="false" ht="15" hidden="false" customHeight="false" outlineLevel="0" collapsed="false">
      <c r="A45" s="15"/>
      <c r="B45" s="15"/>
      <c r="C45" s="15"/>
      <c r="D45" s="16"/>
      <c r="E45" s="15"/>
      <c r="F45" s="17"/>
      <c r="G45" s="17"/>
      <c r="H45" s="18" t="str">
        <f aca="false">IF(E45="","",IF(E45="شهري",12,IF(E45="ربع سنوي",4,IF(E45="نصف سنوي",2,IF(E45="سنوي",1,"")))))</f>
        <v/>
      </c>
      <c r="I45" s="19" t="str">
        <f aca="false">IF(OR(H45="",D45=""),"",D45/H45)</f>
        <v/>
      </c>
      <c r="J45" s="18" t="str">
        <f aca="true">IF(OR(H45="",F45="",G45=""),"",IF(TODAY()&lt;F45,0,MIN(INT(DATEDIF(F45,MIN(TODAY(),G45),"m")/(12/H45))+1,ROUNDUP(DATEDIF(F45,G45+1,"m")/(12/H45),0))))</f>
        <v/>
      </c>
      <c r="K45" s="19" t="str">
        <f aca="false">IF(J45="","",J45*I45)</f>
        <v/>
      </c>
      <c r="L45" s="19" t="str">
        <f aca="false">IF(A45="","",SUMIFS(الدفعات!$C:$C,الدفعات!$A:$A,A45))</f>
        <v/>
      </c>
      <c r="M45" s="19" t="str">
        <f aca="false">IF(K45="","",MAX(0,K45-L45))</f>
        <v/>
      </c>
      <c r="N45" s="20" t="str">
        <f aca="true">IF(K45="","",IF(M45&gt;0,"متأخر",IF(O45="انتهى العقد","منتهي",IF(AND(ISNUMBER(O45),O45-TODAY()&lt;=7),"قريب","منتظم"))))</f>
        <v/>
      </c>
      <c r="O45" s="21" t="str">
        <f aca="false">IF(J45="","",IF(EDATE(F45,J45*(12/H45))&gt;G45,"انتهى العقد",EDATE(F45,J45*(12/H45))))</f>
        <v/>
      </c>
      <c r="P45" s="22" t="str">
        <f aca="true">IF(G45="","",G45-TODAY())</f>
        <v/>
      </c>
    </row>
    <row r="46" customFormat="false" ht="15" hidden="false" customHeight="false" outlineLevel="0" collapsed="false">
      <c r="A46" s="15"/>
      <c r="B46" s="15"/>
      <c r="C46" s="15"/>
      <c r="D46" s="16"/>
      <c r="E46" s="15"/>
      <c r="F46" s="17"/>
      <c r="G46" s="17"/>
      <c r="H46" s="18" t="str">
        <f aca="false">IF(E46="","",IF(E46="شهري",12,IF(E46="ربع سنوي",4,IF(E46="نصف سنوي",2,IF(E46="سنوي",1,"")))))</f>
        <v/>
      </c>
      <c r="I46" s="19" t="str">
        <f aca="false">IF(OR(H46="",D46=""),"",D46/H46)</f>
        <v/>
      </c>
      <c r="J46" s="18" t="str">
        <f aca="true">IF(OR(H46="",F46="",G46=""),"",IF(TODAY()&lt;F46,0,MIN(INT(DATEDIF(F46,MIN(TODAY(),G46),"m")/(12/H46))+1,ROUNDUP(DATEDIF(F46,G46+1,"m")/(12/H46),0))))</f>
        <v/>
      </c>
      <c r="K46" s="19" t="str">
        <f aca="false">IF(J46="","",J46*I46)</f>
        <v/>
      </c>
      <c r="L46" s="19" t="str">
        <f aca="false">IF(A46="","",SUMIFS(الدفعات!$C:$C,الدفعات!$A:$A,A46))</f>
        <v/>
      </c>
      <c r="M46" s="19" t="str">
        <f aca="false">IF(K46="","",MAX(0,K46-L46))</f>
        <v/>
      </c>
      <c r="N46" s="20" t="str">
        <f aca="true">IF(K46="","",IF(M46&gt;0,"متأخر",IF(O46="انتهى العقد","منتهي",IF(AND(ISNUMBER(O46),O46-TODAY()&lt;=7),"قريب","منتظم"))))</f>
        <v/>
      </c>
      <c r="O46" s="21" t="str">
        <f aca="false">IF(J46="","",IF(EDATE(F46,J46*(12/H46))&gt;G46,"انتهى العقد",EDATE(F46,J46*(12/H46))))</f>
        <v/>
      </c>
      <c r="P46" s="22" t="str">
        <f aca="true">IF(G46="","",G46-TODAY())</f>
        <v/>
      </c>
    </row>
    <row r="47" customFormat="false" ht="15" hidden="false" customHeight="false" outlineLevel="0" collapsed="false">
      <c r="A47" s="15"/>
      <c r="B47" s="15"/>
      <c r="C47" s="15"/>
      <c r="D47" s="16"/>
      <c r="E47" s="15"/>
      <c r="F47" s="17"/>
      <c r="G47" s="17"/>
      <c r="H47" s="18" t="str">
        <f aca="false">IF(E47="","",IF(E47="شهري",12,IF(E47="ربع سنوي",4,IF(E47="نصف سنوي",2,IF(E47="سنوي",1,"")))))</f>
        <v/>
      </c>
      <c r="I47" s="19" t="str">
        <f aca="false">IF(OR(H47="",D47=""),"",D47/H47)</f>
        <v/>
      </c>
      <c r="J47" s="18" t="str">
        <f aca="true">IF(OR(H47="",F47="",G47=""),"",IF(TODAY()&lt;F47,0,MIN(INT(DATEDIF(F47,MIN(TODAY(),G47),"m")/(12/H47))+1,ROUNDUP(DATEDIF(F47,G47+1,"m")/(12/H47),0))))</f>
        <v/>
      </c>
      <c r="K47" s="19" t="str">
        <f aca="false">IF(J47="","",J47*I47)</f>
        <v/>
      </c>
      <c r="L47" s="19" t="str">
        <f aca="false">IF(A47="","",SUMIFS(الدفعات!$C:$C,الدفعات!$A:$A,A47))</f>
        <v/>
      </c>
      <c r="M47" s="19" t="str">
        <f aca="false">IF(K47="","",MAX(0,K47-L47))</f>
        <v/>
      </c>
      <c r="N47" s="20" t="str">
        <f aca="true">IF(K47="","",IF(M47&gt;0,"متأخر",IF(O47="انتهى العقد","منتهي",IF(AND(ISNUMBER(O47),O47-TODAY()&lt;=7),"قريب","منتظم"))))</f>
        <v/>
      </c>
      <c r="O47" s="21" t="str">
        <f aca="false">IF(J47="","",IF(EDATE(F47,J47*(12/H47))&gt;G47,"انتهى العقد",EDATE(F47,J47*(12/H47))))</f>
        <v/>
      </c>
      <c r="P47" s="22" t="str">
        <f aca="true">IF(G47="","",G47-TODAY())</f>
        <v/>
      </c>
    </row>
    <row r="48" customFormat="false" ht="15" hidden="false" customHeight="false" outlineLevel="0" collapsed="false">
      <c r="A48" s="15"/>
      <c r="B48" s="15"/>
      <c r="C48" s="15"/>
      <c r="D48" s="16"/>
      <c r="E48" s="15"/>
      <c r="F48" s="17"/>
      <c r="G48" s="17"/>
      <c r="H48" s="18" t="str">
        <f aca="false">IF(E48="","",IF(E48="شهري",12,IF(E48="ربع سنوي",4,IF(E48="نصف سنوي",2,IF(E48="سنوي",1,"")))))</f>
        <v/>
      </c>
      <c r="I48" s="19" t="str">
        <f aca="false">IF(OR(H48="",D48=""),"",D48/H48)</f>
        <v/>
      </c>
      <c r="J48" s="18" t="str">
        <f aca="true">IF(OR(H48="",F48="",G48=""),"",IF(TODAY()&lt;F48,0,MIN(INT(DATEDIF(F48,MIN(TODAY(),G48),"m")/(12/H48))+1,ROUNDUP(DATEDIF(F48,G48+1,"m")/(12/H48),0))))</f>
        <v/>
      </c>
      <c r="K48" s="19" t="str">
        <f aca="false">IF(J48="","",J48*I48)</f>
        <v/>
      </c>
      <c r="L48" s="19" t="str">
        <f aca="false">IF(A48="","",SUMIFS(الدفعات!$C:$C,الدفعات!$A:$A,A48))</f>
        <v/>
      </c>
      <c r="M48" s="19" t="str">
        <f aca="false">IF(K48="","",MAX(0,K48-L48))</f>
        <v/>
      </c>
      <c r="N48" s="20" t="str">
        <f aca="true">IF(K48="","",IF(M48&gt;0,"متأخر",IF(O48="انتهى العقد","منتهي",IF(AND(ISNUMBER(O48),O48-TODAY()&lt;=7),"قريب","منتظم"))))</f>
        <v/>
      </c>
      <c r="O48" s="21" t="str">
        <f aca="false">IF(J48="","",IF(EDATE(F48,J48*(12/H48))&gt;G48,"انتهى العقد",EDATE(F48,J48*(12/H48))))</f>
        <v/>
      </c>
      <c r="P48" s="22" t="str">
        <f aca="true">IF(G48="","",G48-TODAY())</f>
        <v/>
      </c>
    </row>
    <row r="49" customFormat="false" ht="15" hidden="false" customHeight="false" outlineLevel="0" collapsed="false">
      <c r="A49" s="15"/>
      <c r="B49" s="15"/>
      <c r="C49" s="15"/>
      <c r="D49" s="16"/>
      <c r="E49" s="15"/>
      <c r="F49" s="17"/>
      <c r="G49" s="17"/>
      <c r="H49" s="18" t="str">
        <f aca="false">IF(E49="","",IF(E49="شهري",12,IF(E49="ربع سنوي",4,IF(E49="نصف سنوي",2,IF(E49="سنوي",1,"")))))</f>
        <v/>
      </c>
      <c r="I49" s="19" t="str">
        <f aca="false">IF(OR(H49="",D49=""),"",D49/H49)</f>
        <v/>
      </c>
      <c r="J49" s="18" t="str">
        <f aca="true">IF(OR(H49="",F49="",G49=""),"",IF(TODAY()&lt;F49,0,MIN(INT(DATEDIF(F49,MIN(TODAY(),G49),"m")/(12/H49))+1,ROUNDUP(DATEDIF(F49,G49+1,"m")/(12/H49),0))))</f>
        <v/>
      </c>
      <c r="K49" s="19" t="str">
        <f aca="false">IF(J49="","",J49*I49)</f>
        <v/>
      </c>
      <c r="L49" s="19" t="str">
        <f aca="false">IF(A49="","",SUMIFS(الدفعات!$C:$C,الدفعات!$A:$A,A49))</f>
        <v/>
      </c>
      <c r="M49" s="19" t="str">
        <f aca="false">IF(K49="","",MAX(0,K49-L49))</f>
        <v/>
      </c>
      <c r="N49" s="20" t="str">
        <f aca="true">IF(K49="","",IF(M49&gt;0,"متأخر",IF(O49="انتهى العقد","منتهي",IF(AND(ISNUMBER(O49),O49-TODAY()&lt;=7),"قريب","منتظم"))))</f>
        <v/>
      </c>
      <c r="O49" s="21" t="str">
        <f aca="false">IF(J49="","",IF(EDATE(F49,J49*(12/H49))&gt;G49,"انتهى العقد",EDATE(F49,J49*(12/H49))))</f>
        <v/>
      </c>
      <c r="P49" s="22" t="str">
        <f aca="true">IF(G49="","",G49-TODAY())</f>
        <v/>
      </c>
    </row>
    <row r="50" customFormat="false" ht="15" hidden="false" customHeight="false" outlineLevel="0" collapsed="false">
      <c r="A50" s="15"/>
      <c r="B50" s="15"/>
      <c r="C50" s="15"/>
      <c r="D50" s="16"/>
      <c r="E50" s="15"/>
      <c r="F50" s="17"/>
      <c r="G50" s="17"/>
      <c r="H50" s="18" t="str">
        <f aca="false">IF(E50="","",IF(E50="شهري",12,IF(E50="ربع سنوي",4,IF(E50="نصف سنوي",2,IF(E50="سنوي",1,"")))))</f>
        <v/>
      </c>
      <c r="I50" s="19" t="str">
        <f aca="false">IF(OR(H50="",D50=""),"",D50/H50)</f>
        <v/>
      </c>
      <c r="J50" s="18" t="str">
        <f aca="true">IF(OR(H50="",F50="",G50=""),"",IF(TODAY()&lt;F50,0,MIN(INT(DATEDIF(F50,MIN(TODAY(),G50),"m")/(12/H50))+1,ROUNDUP(DATEDIF(F50,G50+1,"m")/(12/H50),0))))</f>
        <v/>
      </c>
      <c r="K50" s="19" t="str">
        <f aca="false">IF(J50="","",J50*I50)</f>
        <v/>
      </c>
      <c r="L50" s="19" t="str">
        <f aca="false">IF(A50="","",SUMIFS(الدفعات!$C:$C,الدفعات!$A:$A,A50))</f>
        <v/>
      </c>
      <c r="M50" s="19" t="str">
        <f aca="false">IF(K50="","",MAX(0,K50-L50))</f>
        <v/>
      </c>
      <c r="N50" s="20" t="str">
        <f aca="true">IF(K50="","",IF(M50&gt;0,"متأخر",IF(O50="انتهى العقد","منتهي",IF(AND(ISNUMBER(O50),O50-TODAY()&lt;=7),"قريب","منتظم"))))</f>
        <v/>
      </c>
      <c r="O50" s="21" t="str">
        <f aca="false">IF(J50="","",IF(EDATE(F50,J50*(12/H50))&gt;G50,"انتهى العقد",EDATE(F50,J50*(12/H50))))</f>
        <v/>
      </c>
      <c r="P50" s="22" t="str">
        <f aca="true">IF(G50="","",G50-TODAY())</f>
        <v/>
      </c>
    </row>
    <row r="51" customFormat="false" ht="15" hidden="false" customHeight="false" outlineLevel="0" collapsed="false">
      <c r="A51" s="15"/>
      <c r="B51" s="15"/>
      <c r="C51" s="15"/>
      <c r="D51" s="16"/>
      <c r="E51" s="15"/>
      <c r="F51" s="17"/>
      <c r="G51" s="17"/>
      <c r="H51" s="18" t="str">
        <f aca="false">IF(E51="","",IF(E51="شهري",12,IF(E51="ربع سنوي",4,IF(E51="نصف سنوي",2,IF(E51="سنوي",1,"")))))</f>
        <v/>
      </c>
      <c r="I51" s="19" t="str">
        <f aca="false">IF(OR(H51="",D51=""),"",D51/H51)</f>
        <v/>
      </c>
      <c r="J51" s="18" t="str">
        <f aca="true">IF(OR(H51="",F51="",G51=""),"",IF(TODAY()&lt;F51,0,MIN(INT(DATEDIF(F51,MIN(TODAY(),G51),"m")/(12/H51))+1,ROUNDUP(DATEDIF(F51,G51+1,"m")/(12/H51),0))))</f>
        <v/>
      </c>
      <c r="K51" s="19" t="str">
        <f aca="false">IF(J51="","",J51*I51)</f>
        <v/>
      </c>
      <c r="L51" s="19" t="str">
        <f aca="false">IF(A51="","",SUMIFS(الدفعات!$C:$C,الدفعات!$A:$A,A51))</f>
        <v/>
      </c>
      <c r="M51" s="19" t="str">
        <f aca="false">IF(K51="","",MAX(0,K51-L51))</f>
        <v/>
      </c>
      <c r="N51" s="20" t="str">
        <f aca="true">IF(K51="","",IF(M51&gt;0,"متأخر",IF(O51="انتهى العقد","منتهي",IF(AND(ISNUMBER(O51),O51-TODAY()&lt;=7),"قريب","منتظم"))))</f>
        <v/>
      </c>
      <c r="O51" s="21" t="str">
        <f aca="false">IF(J51="","",IF(EDATE(F51,J51*(12/H51))&gt;G51,"انتهى العقد",EDATE(F51,J51*(12/H51))))</f>
        <v/>
      </c>
      <c r="P51" s="22" t="str">
        <f aca="true">IF(G51="","",G51-TODAY())</f>
        <v/>
      </c>
    </row>
    <row r="52" customFormat="false" ht="15" hidden="false" customHeight="false" outlineLevel="0" collapsed="false">
      <c r="A52" s="15"/>
      <c r="B52" s="15"/>
      <c r="C52" s="15"/>
      <c r="D52" s="16"/>
      <c r="E52" s="15"/>
      <c r="F52" s="17"/>
      <c r="G52" s="17"/>
      <c r="H52" s="18" t="str">
        <f aca="false">IF(E52="","",IF(E52="شهري",12,IF(E52="ربع سنوي",4,IF(E52="نصف سنوي",2,IF(E52="سنوي",1,"")))))</f>
        <v/>
      </c>
      <c r="I52" s="19" t="str">
        <f aca="false">IF(OR(H52="",D52=""),"",D52/H52)</f>
        <v/>
      </c>
      <c r="J52" s="18" t="str">
        <f aca="true">IF(OR(H52="",F52="",G52=""),"",IF(TODAY()&lt;F52,0,MIN(INT(DATEDIF(F52,MIN(TODAY(),G52),"m")/(12/H52))+1,ROUNDUP(DATEDIF(F52,G52+1,"m")/(12/H52),0))))</f>
        <v/>
      </c>
      <c r="K52" s="19" t="str">
        <f aca="false">IF(J52="","",J52*I52)</f>
        <v/>
      </c>
      <c r="L52" s="19" t="str">
        <f aca="false">IF(A52="","",SUMIFS(الدفعات!$C:$C,الدفعات!$A:$A,A52))</f>
        <v/>
      </c>
      <c r="M52" s="19" t="str">
        <f aca="false">IF(K52="","",MAX(0,K52-L52))</f>
        <v/>
      </c>
      <c r="N52" s="20" t="str">
        <f aca="true">IF(K52="","",IF(M52&gt;0,"متأخر",IF(O52="انتهى العقد","منتهي",IF(AND(ISNUMBER(O52),O52-TODAY()&lt;=7),"قريب","منتظم"))))</f>
        <v/>
      </c>
      <c r="O52" s="21" t="str">
        <f aca="false">IF(J52="","",IF(EDATE(F52,J52*(12/H52))&gt;G52,"انتهى العقد",EDATE(F52,J52*(12/H52))))</f>
        <v/>
      </c>
      <c r="P52" s="22" t="str">
        <f aca="true">IF(G52="","",G52-TODAY())</f>
        <v/>
      </c>
    </row>
    <row r="53" customFormat="false" ht="15" hidden="false" customHeight="false" outlineLevel="0" collapsed="false">
      <c r="A53" s="15"/>
      <c r="B53" s="15"/>
      <c r="C53" s="15"/>
      <c r="D53" s="16"/>
      <c r="E53" s="15"/>
      <c r="F53" s="17"/>
      <c r="G53" s="17"/>
      <c r="H53" s="18" t="str">
        <f aca="false">IF(E53="","",IF(E53="شهري",12,IF(E53="ربع سنوي",4,IF(E53="نصف سنوي",2,IF(E53="سنوي",1,"")))))</f>
        <v/>
      </c>
      <c r="I53" s="19" t="str">
        <f aca="false">IF(OR(H53="",D53=""),"",D53/H53)</f>
        <v/>
      </c>
      <c r="J53" s="18" t="str">
        <f aca="true">IF(OR(H53="",F53="",G53=""),"",IF(TODAY()&lt;F53,0,MIN(INT(DATEDIF(F53,MIN(TODAY(),G53),"m")/(12/H53))+1,ROUNDUP(DATEDIF(F53,G53+1,"m")/(12/H53),0))))</f>
        <v/>
      </c>
      <c r="K53" s="19" t="str">
        <f aca="false">IF(J53="","",J53*I53)</f>
        <v/>
      </c>
      <c r="L53" s="19" t="str">
        <f aca="false">IF(A53="","",SUMIFS(الدفعات!$C:$C,الدفعات!$A:$A,A53))</f>
        <v/>
      </c>
      <c r="M53" s="19" t="str">
        <f aca="false">IF(K53="","",MAX(0,K53-L53))</f>
        <v/>
      </c>
      <c r="N53" s="20" t="str">
        <f aca="true">IF(K53="","",IF(M53&gt;0,"متأخر",IF(O53="انتهى العقد","منتهي",IF(AND(ISNUMBER(O53),O53-TODAY()&lt;=7),"قريب","منتظم"))))</f>
        <v/>
      </c>
      <c r="O53" s="21" t="str">
        <f aca="false">IF(J53="","",IF(EDATE(F53,J53*(12/H53))&gt;G53,"انتهى العقد",EDATE(F53,J53*(12/H53))))</f>
        <v/>
      </c>
      <c r="P53" s="22" t="str">
        <f aca="true">IF(G53="","",G53-TODAY())</f>
        <v/>
      </c>
    </row>
    <row r="54" customFormat="false" ht="15" hidden="false" customHeight="false" outlineLevel="0" collapsed="false">
      <c r="A54" s="15"/>
      <c r="B54" s="15"/>
      <c r="C54" s="15"/>
      <c r="D54" s="16"/>
      <c r="E54" s="15"/>
      <c r="F54" s="17"/>
      <c r="G54" s="17"/>
      <c r="H54" s="18" t="str">
        <f aca="false">IF(E54="","",IF(E54="شهري",12,IF(E54="ربع سنوي",4,IF(E54="نصف سنوي",2,IF(E54="سنوي",1,"")))))</f>
        <v/>
      </c>
      <c r="I54" s="19" t="str">
        <f aca="false">IF(OR(H54="",D54=""),"",D54/H54)</f>
        <v/>
      </c>
      <c r="J54" s="18" t="str">
        <f aca="true">IF(OR(H54="",F54="",G54=""),"",IF(TODAY()&lt;F54,0,MIN(INT(DATEDIF(F54,MIN(TODAY(),G54),"m")/(12/H54))+1,ROUNDUP(DATEDIF(F54,G54+1,"m")/(12/H54),0))))</f>
        <v/>
      </c>
      <c r="K54" s="19" t="str">
        <f aca="false">IF(J54="","",J54*I54)</f>
        <v/>
      </c>
      <c r="L54" s="19" t="str">
        <f aca="false">IF(A54="","",SUMIFS(الدفعات!$C:$C,الدفعات!$A:$A,A54))</f>
        <v/>
      </c>
      <c r="M54" s="19" t="str">
        <f aca="false">IF(K54="","",MAX(0,K54-L54))</f>
        <v/>
      </c>
      <c r="N54" s="20" t="str">
        <f aca="true">IF(K54="","",IF(M54&gt;0,"متأخر",IF(O54="انتهى العقد","منتهي",IF(AND(ISNUMBER(O54),O54-TODAY()&lt;=7),"قريب","منتظم"))))</f>
        <v/>
      </c>
      <c r="O54" s="21" t="str">
        <f aca="false">IF(J54="","",IF(EDATE(F54,J54*(12/H54))&gt;G54,"انتهى العقد",EDATE(F54,J54*(12/H54))))</f>
        <v/>
      </c>
      <c r="P54" s="22" t="str">
        <f aca="true">IF(G54="","",G54-TODAY())</f>
        <v/>
      </c>
    </row>
    <row r="55" customFormat="false" ht="15" hidden="false" customHeight="false" outlineLevel="0" collapsed="false">
      <c r="A55" s="15"/>
      <c r="B55" s="15"/>
      <c r="C55" s="15"/>
      <c r="D55" s="16"/>
      <c r="E55" s="15"/>
      <c r="F55" s="17"/>
      <c r="G55" s="17"/>
      <c r="H55" s="18" t="str">
        <f aca="false">IF(E55="","",IF(E55="شهري",12,IF(E55="ربع سنوي",4,IF(E55="نصف سنوي",2,IF(E55="سنوي",1,"")))))</f>
        <v/>
      </c>
      <c r="I55" s="19" t="str">
        <f aca="false">IF(OR(H55="",D55=""),"",D55/H55)</f>
        <v/>
      </c>
      <c r="J55" s="18" t="str">
        <f aca="true">IF(OR(H55="",F55="",G55=""),"",IF(TODAY()&lt;F55,0,MIN(INT(DATEDIF(F55,MIN(TODAY(),G55),"m")/(12/H55))+1,ROUNDUP(DATEDIF(F55,G55+1,"m")/(12/H55),0))))</f>
        <v/>
      </c>
      <c r="K55" s="19" t="str">
        <f aca="false">IF(J55="","",J55*I55)</f>
        <v/>
      </c>
      <c r="L55" s="19" t="str">
        <f aca="false">IF(A55="","",SUMIFS(الدفعات!$C:$C,الدفعات!$A:$A,A55))</f>
        <v/>
      </c>
      <c r="M55" s="19" t="str">
        <f aca="false">IF(K55="","",MAX(0,K55-L55))</f>
        <v/>
      </c>
      <c r="N55" s="20" t="str">
        <f aca="true">IF(K55="","",IF(M55&gt;0,"متأخر",IF(O55="انتهى العقد","منتهي",IF(AND(ISNUMBER(O55),O55-TODAY()&lt;=7),"قريب","منتظم"))))</f>
        <v/>
      </c>
      <c r="O55" s="21" t="str">
        <f aca="false">IF(J55="","",IF(EDATE(F55,J55*(12/H55))&gt;G55,"انتهى العقد",EDATE(F55,J55*(12/H55))))</f>
        <v/>
      </c>
      <c r="P55" s="22" t="str">
        <f aca="true">IF(G55="","",G55-TODAY())</f>
        <v/>
      </c>
    </row>
    <row r="56" customFormat="false" ht="15" hidden="false" customHeight="false" outlineLevel="0" collapsed="false">
      <c r="A56" s="15"/>
      <c r="B56" s="15"/>
      <c r="C56" s="15"/>
      <c r="D56" s="16"/>
      <c r="E56" s="15"/>
      <c r="F56" s="17"/>
      <c r="G56" s="17"/>
      <c r="H56" s="18" t="str">
        <f aca="false">IF(E56="","",IF(E56="شهري",12,IF(E56="ربع سنوي",4,IF(E56="نصف سنوي",2,IF(E56="سنوي",1,"")))))</f>
        <v/>
      </c>
      <c r="I56" s="19" t="str">
        <f aca="false">IF(OR(H56="",D56=""),"",D56/H56)</f>
        <v/>
      </c>
      <c r="J56" s="18" t="str">
        <f aca="true">IF(OR(H56="",F56="",G56=""),"",IF(TODAY()&lt;F56,0,MIN(INT(DATEDIF(F56,MIN(TODAY(),G56),"m")/(12/H56))+1,ROUNDUP(DATEDIF(F56,G56+1,"m")/(12/H56),0))))</f>
        <v/>
      </c>
      <c r="K56" s="19" t="str">
        <f aca="false">IF(J56="","",J56*I56)</f>
        <v/>
      </c>
      <c r="L56" s="19" t="str">
        <f aca="false">IF(A56="","",SUMIFS(الدفعات!$C:$C,الدفعات!$A:$A,A56))</f>
        <v/>
      </c>
      <c r="M56" s="19" t="str">
        <f aca="false">IF(K56="","",MAX(0,K56-L56))</f>
        <v/>
      </c>
      <c r="N56" s="20" t="str">
        <f aca="true">IF(K56="","",IF(M56&gt;0,"متأخر",IF(O56="انتهى العقد","منتهي",IF(AND(ISNUMBER(O56),O56-TODAY()&lt;=7),"قريب","منتظم"))))</f>
        <v/>
      </c>
      <c r="O56" s="21" t="str">
        <f aca="false">IF(J56="","",IF(EDATE(F56,J56*(12/H56))&gt;G56,"انتهى العقد",EDATE(F56,J56*(12/H56))))</f>
        <v/>
      </c>
      <c r="P56" s="22" t="str">
        <f aca="true">IF(G56="","",G56-TODAY())</f>
        <v/>
      </c>
    </row>
    <row r="57" customFormat="false" ht="15" hidden="false" customHeight="false" outlineLevel="0" collapsed="false">
      <c r="A57" s="15"/>
      <c r="B57" s="15"/>
      <c r="C57" s="15"/>
      <c r="D57" s="16"/>
      <c r="E57" s="15"/>
      <c r="F57" s="17"/>
      <c r="G57" s="17"/>
      <c r="H57" s="18" t="str">
        <f aca="false">IF(E57="","",IF(E57="شهري",12,IF(E57="ربع سنوي",4,IF(E57="نصف سنوي",2,IF(E57="سنوي",1,"")))))</f>
        <v/>
      </c>
      <c r="I57" s="19" t="str">
        <f aca="false">IF(OR(H57="",D57=""),"",D57/H57)</f>
        <v/>
      </c>
      <c r="J57" s="18" t="str">
        <f aca="true">IF(OR(H57="",F57="",G57=""),"",IF(TODAY()&lt;F57,0,MIN(INT(DATEDIF(F57,MIN(TODAY(),G57),"m")/(12/H57))+1,ROUNDUP(DATEDIF(F57,G57+1,"m")/(12/H57),0))))</f>
        <v/>
      </c>
      <c r="K57" s="19" t="str">
        <f aca="false">IF(J57="","",J57*I57)</f>
        <v/>
      </c>
      <c r="L57" s="19" t="str">
        <f aca="false">IF(A57="","",SUMIFS(الدفعات!$C:$C,الدفعات!$A:$A,A57))</f>
        <v/>
      </c>
      <c r="M57" s="19" t="str">
        <f aca="false">IF(K57="","",MAX(0,K57-L57))</f>
        <v/>
      </c>
      <c r="N57" s="20" t="str">
        <f aca="true">IF(K57="","",IF(M57&gt;0,"متأخر",IF(O57="انتهى العقد","منتهي",IF(AND(ISNUMBER(O57),O57-TODAY()&lt;=7),"قريب","منتظم"))))</f>
        <v/>
      </c>
      <c r="O57" s="21" t="str">
        <f aca="false">IF(J57="","",IF(EDATE(F57,J57*(12/H57))&gt;G57,"انتهى العقد",EDATE(F57,J57*(12/H57))))</f>
        <v/>
      </c>
      <c r="P57" s="22" t="str">
        <f aca="true">IF(G57="","",G57-TODAY())</f>
        <v/>
      </c>
    </row>
    <row r="58" customFormat="false" ht="15" hidden="false" customHeight="false" outlineLevel="0" collapsed="false">
      <c r="A58" s="15"/>
      <c r="B58" s="15"/>
      <c r="C58" s="15"/>
      <c r="D58" s="16"/>
      <c r="E58" s="15"/>
      <c r="F58" s="17"/>
      <c r="G58" s="17"/>
      <c r="H58" s="18" t="str">
        <f aca="false">IF(E58="","",IF(E58="شهري",12,IF(E58="ربع سنوي",4,IF(E58="نصف سنوي",2,IF(E58="سنوي",1,"")))))</f>
        <v/>
      </c>
      <c r="I58" s="19" t="str">
        <f aca="false">IF(OR(H58="",D58=""),"",D58/H58)</f>
        <v/>
      </c>
      <c r="J58" s="18" t="str">
        <f aca="true">IF(OR(H58="",F58="",G58=""),"",IF(TODAY()&lt;F58,0,MIN(INT(DATEDIF(F58,MIN(TODAY(),G58),"m")/(12/H58))+1,ROUNDUP(DATEDIF(F58,G58+1,"m")/(12/H58),0))))</f>
        <v/>
      </c>
      <c r="K58" s="19" t="str">
        <f aca="false">IF(J58="","",J58*I58)</f>
        <v/>
      </c>
      <c r="L58" s="19" t="str">
        <f aca="false">IF(A58="","",SUMIFS(الدفعات!$C:$C,الدفعات!$A:$A,A58))</f>
        <v/>
      </c>
      <c r="M58" s="19" t="str">
        <f aca="false">IF(K58="","",MAX(0,K58-L58))</f>
        <v/>
      </c>
      <c r="N58" s="20" t="str">
        <f aca="true">IF(K58="","",IF(M58&gt;0,"متأخر",IF(O58="انتهى العقد","منتهي",IF(AND(ISNUMBER(O58),O58-TODAY()&lt;=7),"قريب","منتظم"))))</f>
        <v/>
      </c>
      <c r="O58" s="21" t="str">
        <f aca="false">IF(J58="","",IF(EDATE(F58,J58*(12/H58))&gt;G58,"انتهى العقد",EDATE(F58,J58*(12/H58))))</f>
        <v/>
      </c>
      <c r="P58" s="22" t="str">
        <f aca="true">IF(G58="","",G58-TODAY())</f>
        <v/>
      </c>
    </row>
    <row r="59" customFormat="false" ht="15" hidden="false" customHeight="false" outlineLevel="0" collapsed="false">
      <c r="A59" s="15"/>
      <c r="B59" s="15"/>
      <c r="C59" s="15"/>
      <c r="D59" s="16"/>
      <c r="E59" s="15"/>
      <c r="F59" s="17"/>
      <c r="G59" s="17"/>
      <c r="H59" s="18" t="str">
        <f aca="false">IF(E59="","",IF(E59="شهري",12,IF(E59="ربع سنوي",4,IF(E59="نصف سنوي",2,IF(E59="سنوي",1,"")))))</f>
        <v/>
      </c>
      <c r="I59" s="19" t="str">
        <f aca="false">IF(OR(H59="",D59=""),"",D59/H59)</f>
        <v/>
      </c>
      <c r="J59" s="18" t="str">
        <f aca="true">IF(OR(H59="",F59="",G59=""),"",IF(TODAY()&lt;F59,0,MIN(INT(DATEDIF(F59,MIN(TODAY(),G59),"m")/(12/H59))+1,ROUNDUP(DATEDIF(F59,G59+1,"m")/(12/H59),0))))</f>
        <v/>
      </c>
      <c r="K59" s="19" t="str">
        <f aca="false">IF(J59="","",J59*I59)</f>
        <v/>
      </c>
      <c r="L59" s="19" t="str">
        <f aca="false">IF(A59="","",SUMIFS(الدفعات!$C:$C,الدفعات!$A:$A,A59))</f>
        <v/>
      </c>
      <c r="M59" s="19" t="str">
        <f aca="false">IF(K59="","",MAX(0,K59-L59))</f>
        <v/>
      </c>
      <c r="N59" s="20" t="str">
        <f aca="true">IF(K59="","",IF(M59&gt;0,"متأخر",IF(O59="انتهى العقد","منتهي",IF(AND(ISNUMBER(O59),O59-TODAY()&lt;=7),"قريب","منتظم"))))</f>
        <v/>
      </c>
      <c r="O59" s="21" t="str">
        <f aca="false">IF(J59="","",IF(EDATE(F59,J59*(12/H59))&gt;G59,"انتهى العقد",EDATE(F59,J59*(12/H59))))</f>
        <v/>
      </c>
      <c r="P59" s="22" t="str">
        <f aca="true">IF(G59="","",G59-TODAY())</f>
        <v/>
      </c>
    </row>
    <row r="60" customFormat="false" ht="15" hidden="false" customHeight="false" outlineLevel="0" collapsed="false">
      <c r="A60" s="15"/>
      <c r="B60" s="15"/>
      <c r="C60" s="15"/>
      <c r="D60" s="16"/>
      <c r="E60" s="15"/>
      <c r="F60" s="17"/>
      <c r="G60" s="17"/>
      <c r="H60" s="18" t="str">
        <f aca="false">IF(E60="","",IF(E60="شهري",12,IF(E60="ربع سنوي",4,IF(E60="نصف سنوي",2,IF(E60="سنوي",1,"")))))</f>
        <v/>
      </c>
      <c r="I60" s="19" t="str">
        <f aca="false">IF(OR(H60="",D60=""),"",D60/H60)</f>
        <v/>
      </c>
      <c r="J60" s="18" t="str">
        <f aca="true">IF(OR(H60="",F60="",G60=""),"",IF(TODAY()&lt;F60,0,MIN(INT(DATEDIF(F60,MIN(TODAY(),G60),"m")/(12/H60))+1,ROUNDUP(DATEDIF(F60,G60+1,"m")/(12/H60),0))))</f>
        <v/>
      </c>
      <c r="K60" s="19" t="str">
        <f aca="false">IF(J60="","",J60*I60)</f>
        <v/>
      </c>
      <c r="L60" s="19" t="str">
        <f aca="false">IF(A60="","",SUMIFS(الدفعات!$C:$C,الدفعات!$A:$A,A60))</f>
        <v/>
      </c>
      <c r="M60" s="19" t="str">
        <f aca="false">IF(K60="","",MAX(0,K60-L60))</f>
        <v/>
      </c>
      <c r="N60" s="20" t="str">
        <f aca="true">IF(K60="","",IF(M60&gt;0,"متأخر",IF(O60="انتهى العقد","منتهي",IF(AND(ISNUMBER(O60),O60-TODAY()&lt;=7),"قريب","منتظم"))))</f>
        <v/>
      </c>
      <c r="O60" s="21" t="str">
        <f aca="false">IF(J60="","",IF(EDATE(F60,J60*(12/H60))&gt;G60,"انتهى العقد",EDATE(F60,J60*(12/H60))))</f>
        <v/>
      </c>
      <c r="P60" s="22" t="str">
        <f aca="true">IF(G60="","",G60-TODAY())</f>
        <v/>
      </c>
    </row>
    <row r="61" customFormat="false" ht="15" hidden="false" customHeight="false" outlineLevel="0" collapsed="false">
      <c r="A61" s="15"/>
      <c r="B61" s="15"/>
      <c r="C61" s="15"/>
      <c r="D61" s="16"/>
      <c r="E61" s="15"/>
      <c r="F61" s="17"/>
      <c r="G61" s="17"/>
      <c r="H61" s="18" t="str">
        <f aca="false">IF(E61="","",IF(E61="شهري",12,IF(E61="ربع سنوي",4,IF(E61="نصف سنوي",2,IF(E61="سنوي",1,"")))))</f>
        <v/>
      </c>
      <c r="I61" s="19" t="str">
        <f aca="false">IF(OR(H61="",D61=""),"",D61/H61)</f>
        <v/>
      </c>
      <c r="J61" s="18" t="str">
        <f aca="true">IF(OR(H61="",F61="",G61=""),"",IF(TODAY()&lt;F61,0,MIN(INT(DATEDIF(F61,MIN(TODAY(),G61),"m")/(12/H61))+1,ROUNDUP(DATEDIF(F61,G61+1,"m")/(12/H61),0))))</f>
        <v/>
      </c>
      <c r="K61" s="19" t="str">
        <f aca="false">IF(J61="","",J61*I61)</f>
        <v/>
      </c>
      <c r="L61" s="19" t="str">
        <f aca="false">IF(A61="","",SUMIFS(الدفعات!$C:$C,الدفعات!$A:$A,A61))</f>
        <v/>
      </c>
      <c r="M61" s="19" t="str">
        <f aca="false">IF(K61="","",MAX(0,K61-L61))</f>
        <v/>
      </c>
      <c r="N61" s="20" t="str">
        <f aca="true">IF(K61="","",IF(M61&gt;0,"متأخر",IF(O61="انتهى العقد","منتهي",IF(AND(ISNUMBER(O61),O61-TODAY()&lt;=7),"قريب","منتظم"))))</f>
        <v/>
      </c>
      <c r="O61" s="21" t="str">
        <f aca="false">IF(J61="","",IF(EDATE(F61,J61*(12/H61))&gt;G61,"انتهى العقد",EDATE(F61,J61*(12/H61))))</f>
        <v/>
      </c>
      <c r="P61" s="22" t="str">
        <f aca="true">IF(G61="","",G61-TODAY())</f>
        <v/>
      </c>
    </row>
    <row r="62" customFormat="false" ht="15" hidden="false" customHeight="false" outlineLevel="0" collapsed="false">
      <c r="A62" s="15"/>
      <c r="B62" s="15"/>
      <c r="C62" s="15"/>
      <c r="D62" s="16"/>
      <c r="E62" s="15"/>
      <c r="F62" s="17"/>
      <c r="G62" s="17"/>
      <c r="H62" s="18" t="str">
        <f aca="false">IF(E62="","",IF(E62="شهري",12,IF(E62="ربع سنوي",4,IF(E62="نصف سنوي",2,IF(E62="سنوي",1,"")))))</f>
        <v/>
      </c>
      <c r="I62" s="19" t="str">
        <f aca="false">IF(OR(H62="",D62=""),"",D62/H62)</f>
        <v/>
      </c>
      <c r="J62" s="18" t="str">
        <f aca="true">IF(OR(H62="",F62="",G62=""),"",IF(TODAY()&lt;F62,0,MIN(INT(DATEDIF(F62,MIN(TODAY(),G62),"m")/(12/H62))+1,ROUNDUP(DATEDIF(F62,G62+1,"m")/(12/H62),0))))</f>
        <v/>
      </c>
      <c r="K62" s="19" t="str">
        <f aca="false">IF(J62="","",J62*I62)</f>
        <v/>
      </c>
      <c r="L62" s="19" t="str">
        <f aca="false">IF(A62="","",SUMIFS(الدفعات!$C:$C,الدفعات!$A:$A,A62))</f>
        <v/>
      </c>
      <c r="M62" s="19" t="str">
        <f aca="false">IF(K62="","",MAX(0,K62-L62))</f>
        <v/>
      </c>
      <c r="N62" s="20" t="str">
        <f aca="true">IF(K62="","",IF(M62&gt;0,"متأخر",IF(O62="انتهى العقد","منتهي",IF(AND(ISNUMBER(O62),O62-TODAY()&lt;=7),"قريب","منتظم"))))</f>
        <v/>
      </c>
      <c r="O62" s="21" t="str">
        <f aca="false">IF(J62="","",IF(EDATE(F62,J62*(12/H62))&gt;G62,"انتهى العقد",EDATE(F62,J62*(12/H62))))</f>
        <v/>
      </c>
      <c r="P62" s="22" t="str">
        <f aca="true">IF(G62="","",G62-TODAY())</f>
        <v/>
      </c>
    </row>
    <row r="63" customFormat="false" ht="15" hidden="false" customHeight="false" outlineLevel="0" collapsed="false">
      <c r="A63" s="15"/>
      <c r="B63" s="15"/>
      <c r="C63" s="15"/>
      <c r="D63" s="16"/>
      <c r="E63" s="15"/>
      <c r="F63" s="17"/>
      <c r="G63" s="17"/>
      <c r="H63" s="18" t="str">
        <f aca="false">IF(E63="","",IF(E63="شهري",12,IF(E63="ربع سنوي",4,IF(E63="نصف سنوي",2,IF(E63="سنوي",1,"")))))</f>
        <v/>
      </c>
      <c r="I63" s="19" t="str">
        <f aca="false">IF(OR(H63="",D63=""),"",D63/H63)</f>
        <v/>
      </c>
      <c r="J63" s="18" t="str">
        <f aca="true">IF(OR(H63="",F63="",G63=""),"",IF(TODAY()&lt;F63,0,MIN(INT(DATEDIF(F63,MIN(TODAY(),G63),"m")/(12/H63))+1,ROUNDUP(DATEDIF(F63,G63+1,"m")/(12/H63),0))))</f>
        <v/>
      </c>
      <c r="K63" s="19" t="str">
        <f aca="false">IF(J63="","",J63*I63)</f>
        <v/>
      </c>
      <c r="L63" s="19" t="str">
        <f aca="false">IF(A63="","",SUMIFS(الدفعات!$C:$C,الدفعات!$A:$A,A63))</f>
        <v/>
      </c>
      <c r="M63" s="19" t="str">
        <f aca="false">IF(K63="","",MAX(0,K63-L63))</f>
        <v/>
      </c>
      <c r="N63" s="20" t="str">
        <f aca="true">IF(K63="","",IF(M63&gt;0,"متأخر",IF(O63="انتهى العقد","منتهي",IF(AND(ISNUMBER(O63),O63-TODAY()&lt;=7),"قريب","منتظم"))))</f>
        <v/>
      </c>
      <c r="O63" s="21" t="str">
        <f aca="false">IF(J63="","",IF(EDATE(F63,J63*(12/H63))&gt;G63,"انتهى العقد",EDATE(F63,J63*(12/H63))))</f>
        <v/>
      </c>
      <c r="P63" s="22" t="str">
        <f aca="true">IF(G63="","",G63-TODAY())</f>
        <v/>
      </c>
    </row>
    <row r="64" customFormat="false" ht="15" hidden="false" customHeight="false" outlineLevel="0" collapsed="false">
      <c r="A64" s="15"/>
      <c r="B64" s="15"/>
      <c r="C64" s="15"/>
      <c r="D64" s="16"/>
      <c r="E64" s="15"/>
      <c r="F64" s="17"/>
      <c r="G64" s="17"/>
      <c r="H64" s="18" t="str">
        <f aca="false">IF(E64="","",IF(E64="شهري",12,IF(E64="ربع سنوي",4,IF(E64="نصف سنوي",2,IF(E64="سنوي",1,"")))))</f>
        <v/>
      </c>
      <c r="I64" s="19" t="str">
        <f aca="false">IF(OR(H64="",D64=""),"",D64/H64)</f>
        <v/>
      </c>
      <c r="J64" s="18" t="str">
        <f aca="true">IF(OR(H64="",F64="",G64=""),"",IF(TODAY()&lt;F64,0,MIN(INT(DATEDIF(F64,MIN(TODAY(),G64),"m")/(12/H64))+1,ROUNDUP(DATEDIF(F64,G64+1,"m")/(12/H64),0))))</f>
        <v/>
      </c>
      <c r="K64" s="19" t="str">
        <f aca="false">IF(J64="","",J64*I64)</f>
        <v/>
      </c>
      <c r="L64" s="19" t="str">
        <f aca="false">IF(A64="","",SUMIFS(الدفعات!$C:$C,الدفعات!$A:$A,A64))</f>
        <v/>
      </c>
      <c r="M64" s="19" t="str">
        <f aca="false">IF(K64="","",MAX(0,K64-L64))</f>
        <v/>
      </c>
      <c r="N64" s="20" t="str">
        <f aca="true">IF(K64="","",IF(M64&gt;0,"متأخر",IF(O64="انتهى العقد","منتهي",IF(AND(ISNUMBER(O64),O64-TODAY()&lt;=7),"قريب","منتظم"))))</f>
        <v/>
      </c>
      <c r="O64" s="21" t="str">
        <f aca="false">IF(J64="","",IF(EDATE(F64,J64*(12/H64))&gt;G64,"انتهى العقد",EDATE(F64,J64*(12/H64))))</f>
        <v/>
      </c>
      <c r="P64" s="22" t="str">
        <f aca="true">IF(G64="","",G64-TODAY())</f>
        <v/>
      </c>
    </row>
    <row r="65" customFormat="false" ht="15" hidden="false" customHeight="false" outlineLevel="0" collapsed="false">
      <c r="A65" s="15"/>
      <c r="B65" s="15"/>
      <c r="C65" s="15"/>
      <c r="D65" s="16"/>
      <c r="E65" s="15"/>
      <c r="F65" s="17"/>
      <c r="G65" s="17"/>
      <c r="H65" s="18" t="str">
        <f aca="false">IF(E65="","",IF(E65="شهري",12,IF(E65="ربع سنوي",4,IF(E65="نصف سنوي",2,IF(E65="سنوي",1,"")))))</f>
        <v/>
      </c>
      <c r="I65" s="19" t="str">
        <f aca="false">IF(OR(H65="",D65=""),"",D65/H65)</f>
        <v/>
      </c>
      <c r="J65" s="18" t="str">
        <f aca="true">IF(OR(H65="",F65="",G65=""),"",IF(TODAY()&lt;F65,0,MIN(INT(DATEDIF(F65,MIN(TODAY(),G65),"m")/(12/H65))+1,ROUNDUP(DATEDIF(F65,G65+1,"m")/(12/H65),0))))</f>
        <v/>
      </c>
      <c r="K65" s="19" t="str">
        <f aca="false">IF(J65="","",J65*I65)</f>
        <v/>
      </c>
      <c r="L65" s="19" t="str">
        <f aca="false">IF(A65="","",SUMIFS(الدفعات!$C:$C,الدفعات!$A:$A,A65))</f>
        <v/>
      </c>
      <c r="M65" s="19" t="str">
        <f aca="false">IF(K65="","",MAX(0,K65-L65))</f>
        <v/>
      </c>
      <c r="N65" s="20" t="str">
        <f aca="true">IF(K65="","",IF(M65&gt;0,"متأخر",IF(O65="انتهى العقد","منتهي",IF(AND(ISNUMBER(O65),O65-TODAY()&lt;=7),"قريب","منتظم"))))</f>
        <v/>
      </c>
      <c r="O65" s="21" t="str">
        <f aca="false">IF(J65="","",IF(EDATE(F65,J65*(12/H65))&gt;G65,"انتهى العقد",EDATE(F65,J65*(12/H65))))</f>
        <v/>
      </c>
      <c r="P65" s="22" t="str">
        <f aca="true">IF(G65="","",G65-TODAY())</f>
        <v/>
      </c>
    </row>
    <row r="66" customFormat="false" ht="15" hidden="false" customHeight="false" outlineLevel="0" collapsed="false">
      <c r="A66" s="15"/>
      <c r="B66" s="15"/>
      <c r="C66" s="15"/>
      <c r="D66" s="16"/>
      <c r="E66" s="15"/>
      <c r="F66" s="17"/>
      <c r="G66" s="17"/>
      <c r="H66" s="18" t="str">
        <f aca="false">IF(E66="","",IF(E66="شهري",12,IF(E66="ربع سنوي",4,IF(E66="نصف سنوي",2,IF(E66="سنوي",1,"")))))</f>
        <v/>
      </c>
      <c r="I66" s="19" t="str">
        <f aca="false">IF(OR(H66="",D66=""),"",D66/H66)</f>
        <v/>
      </c>
      <c r="J66" s="18" t="str">
        <f aca="true">IF(OR(H66="",F66="",G66=""),"",IF(TODAY()&lt;F66,0,MIN(INT(DATEDIF(F66,MIN(TODAY(),G66),"m")/(12/H66))+1,ROUNDUP(DATEDIF(F66,G66+1,"m")/(12/H66),0))))</f>
        <v/>
      </c>
      <c r="K66" s="19" t="str">
        <f aca="false">IF(J66="","",J66*I66)</f>
        <v/>
      </c>
      <c r="L66" s="19" t="str">
        <f aca="false">IF(A66="","",SUMIFS(الدفعات!$C:$C,الدفعات!$A:$A,A66))</f>
        <v/>
      </c>
      <c r="M66" s="19" t="str">
        <f aca="false">IF(K66="","",MAX(0,K66-L66))</f>
        <v/>
      </c>
      <c r="N66" s="20" t="str">
        <f aca="true">IF(K66="","",IF(M66&gt;0,"متأخر",IF(O66="انتهى العقد","منتهي",IF(AND(ISNUMBER(O66),O66-TODAY()&lt;=7),"قريب","منتظم"))))</f>
        <v/>
      </c>
      <c r="O66" s="21" t="str">
        <f aca="false">IF(J66="","",IF(EDATE(F66,J66*(12/H66))&gt;G66,"انتهى العقد",EDATE(F66,J66*(12/H66))))</f>
        <v/>
      </c>
      <c r="P66" s="22" t="str">
        <f aca="true">IF(G66="","",G66-TODAY())</f>
        <v/>
      </c>
    </row>
    <row r="67" customFormat="false" ht="15" hidden="false" customHeight="false" outlineLevel="0" collapsed="false">
      <c r="A67" s="15"/>
      <c r="B67" s="15"/>
      <c r="C67" s="15"/>
      <c r="D67" s="16"/>
      <c r="E67" s="15"/>
      <c r="F67" s="17"/>
      <c r="G67" s="17"/>
      <c r="H67" s="18" t="str">
        <f aca="false">IF(E67="","",IF(E67="شهري",12,IF(E67="ربع سنوي",4,IF(E67="نصف سنوي",2,IF(E67="سنوي",1,"")))))</f>
        <v/>
      </c>
      <c r="I67" s="19" t="str">
        <f aca="false">IF(OR(H67="",D67=""),"",D67/H67)</f>
        <v/>
      </c>
      <c r="J67" s="18" t="str">
        <f aca="true">IF(OR(H67="",F67="",G67=""),"",IF(TODAY()&lt;F67,0,MIN(INT(DATEDIF(F67,MIN(TODAY(),G67),"m")/(12/H67))+1,ROUNDUP(DATEDIF(F67,G67+1,"m")/(12/H67),0))))</f>
        <v/>
      </c>
      <c r="K67" s="19" t="str">
        <f aca="false">IF(J67="","",J67*I67)</f>
        <v/>
      </c>
      <c r="L67" s="19" t="str">
        <f aca="false">IF(A67="","",SUMIFS(الدفعات!$C:$C,الدفعات!$A:$A,A67))</f>
        <v/>
      </c>
      <c r="M67" s="19" t="str">
        <f aca="false">IF(K67="","",MAX(0,K67-L67))</f>
        <v/>
      </c>
      <c r="N67" s="20" t="str">
        <f aca="true">IF(K67="","",IF(M67&gt;0,"متأخر",IF(O67="انتهى العقد","منتهي",IF(AND(ISNUMBER(O67),O67-TODAY()&lt;=7),"قريب","منتظم"))))</f>
        <v/>
      </c>
      <c r="O67" s="21" t="str">
        <f aca="false">IF(J67="","",IF(EDATE(F67,J67*(12/H67))&gt;G67,"انتهى العقد",EDATE(F67,J67*(12/H67))))</f>
        <v/>
      </c>
      <c r="P67" s="22" t="str">
        <f aca="true">IF(G67="","",G67-TODAY())</f>
        <v/>
      </c>
    </row>
    <row r="68" customFormat="false" ht="15" hidden="false" customHeight="false" outlineLevel="0" collapsed="false">
      <c r="A68" s="15"/>
      <c r="B68" s="15"/>
      <c r="C68" s="15"/>
      <c r="D68" s="16"/>
      <c r="E68" s="15"/>
      <c r="F68" s="17"/>
      <c r="G68" s="17"/>
      <c r="H68" s="18" t="str">
        <f aca="false">IF(E68="","",IF(E68="شهري",12,IF(E68="ربع سنوي",4,IF(E68="نصف سنوي",2,IF(E68="سنوي",1,"")))))</f>
        <v/>
      </c>
      <c r="I68" s="19" t="str">
        <f aca="false">IF(OR(H68="",D68=""),"",D68/H68)</f>
        <v/>
      </c>
      <c r="J68" s="18" t="str">
        <f aca="true">IF(OR(H68="",F68="",G68=""),"",IF(TODAY()&lt;F68,0,MIN(INT(DATEDIF(F68,MIN(TODAY(),G68),"m")/(12/H68))+1,ROUNDUP(DATEDIF(F68,G68+1,"m")/(12/H68),0))))</f>
        <v/>
      </c>
      <c r="K68" s="19" t="str">
        <f aca="false">IF(J68="","",J68*I68)</f>
        <v/>
      </c>
      <c r="L68" s="19" t="str">
        <f aca="false">IF(A68="","",SUMIFS(الدفعات!$C:$C,الدفعات!$A:$A,A68))</f>
        <v/>
      </c>
      <c r="M68" s="19" t="str">
        <f aca="false">IF(K68="","",MAX(0,K68-L68))</f>
        <v/>
      </c>
      <c r="N68" s="20" t="str">
        <f aca="true">IF(K68="","",IF(M68&gt;0,"متأخر",IF(O68="انتهى العقد","منتهي",IF(AND(ISNUMBER(O68),O68-TODAY()&lt;=7),"قريب","منتظم"))))</f>
        <v/>
      </c>
      <c r="O68" s="21" t="str">
        <f aca="false">IF(J68="","",IF(EDATE(F68,J68*(12/H68))&gt;G68,"انتهى العقد",EDATE(F68,J68*(12/H68))))</f>
        <v/>
      </c>
      <c r="P68" s="22" t="str">
        <f aca="true">IF(G68="","",G68-TODAY())</f>
        <v/>
      </c>
    </row>
    <row r="69" customFormat="false" ht="15" hidden="false" customHeight="false" outlineLevel="0" collapsed="false">
      <c r="A69" s="15"/>
      <c r="B69" s="15"/>
      <c r="C69" s="15"/>
      <c r="D69" s="16"/>
      <c r="E69" s="15"/>
      <c r="F69" s="17"/>
      <c r="G69" s="17"/>
      <c r="H69" s="18" t="str">
        <f aca="false">IF(E69="","",IF(E69="شهري",12,IF(E69="ربع سنوي",4,IF(E69="نصف سنوي",2,IF(E69="سنوي",1,"")))))</f>
        <v/>
      </c>
      <c r="I69" s="19" t="str">
        <f aca="false">IF(OR(H69="",D69=""),"",D69/H69)</f>
        <v/>
      </c>
      <c r="J69" s="18" t="str">
        <f aca="true">IF(OR(H69="",F69="",G69=""),"",IF(TODAY()&lt;F69,0,MIN(INT(DATEDIF(F69,MIN(TODAY(),G69),"m")/(12/H69))+1,ROUNDUP(DATEDIF(F69,G69+1,"m")/(12/H69),0))))</f>
        <v/>
      </c>
      <c r="K69" s="19" t="str">
        <f aca="false">IF(J69="","",J69*I69)</f>
        <v/>
      </c>
      <c r="L69" s="19" t="str">
        <f aca="false">IF(A69="","",SUMIFS(الدفعات!$C:$C,الدفعات!$A:$A,A69))</f>
        <v/>
      </c>
      <c r="M69" s="19" t="str">
        <f aca="false">IF(K69="","",MAX(0,K69-L69))</f>
        <v/>
      </c>
      <c r="N69" s="20" t="str">
        <f aca="true">IF(K69="","",IF(M69&gt;0,"متأخر",IF(O69="انتهى العقد","منتهي",IF(AND(ISNUMBER(O69),O69-TODAY()&lt;=7),"قريب","منتظم"))))</f>
        <v/>
      </c>
      <c r="O69" s="21" t="str">
        <f aca="false">IF(J69="","",IF(EDATE(F69,J69*(12/H69))&gt;G69,"انتهى العقد",EDATE(F69,J69*(12/H69))))</f>
        <v/>
      </c>
      <c r="P69" s="22" t="str">
        <f aca="true">IF(G69="","",G69-TODAY())</f>
        <v/>
      </c>
    </row>
    <row r="70" customFormat="false" ht="15" hidden="false" customHeight="false" outlineLevel="0" collapsed="false">
      <c r="A70" s="15"/>
      <c r="B70" s="15"/>
      <c r="C70" s="15"/>
      <c r="D70" s="16"/>
      <c r="E70" s="15"/>
      <c r="F70" s="17"/>
      <c r="G70" s="17"/>
      <c r="H70" s="18" t="str">
        <f aca="false">IF(E70="","",IF(E70="شهري",12,IF(E70="ربع سنوي",4,IF(E70="نصف سنوي",2,IF(E70="سنوي",1,"")))))</f>
        <v/>
      </c>
      <c r="I70" s="19" t="str">
        <f aca="false">IF(OR(H70="",D70=""),"",D70/H70)</f>
        <v/>
      </c>
      <c r="J70" s="18" t="str">
        <f aca="true">IF(OR(H70="",F70="",G70=""),"",IF(TODAY()&lt;F70,0,MIN(INT(DATEDIF(F70,MIN(TODAY(),G70),"m")/(12/H70))+1,ROUNDUP(DATEDIF(F70,G70+1,"m")/(12/H70),0))))</f>
        <v/>
      </c>
      <c r="K70" s="19" t="str">
        <f aca="false">IF(J70="","",J70*I70)</f>
        <v/>
      </c>
      <c r="L70" s="19" t="str">
        <f aca="false">IF(A70="","",SUMIFS(الدفعات!$C:$C,الدفعات!$A:$A,A70))</f>
        <v/>
      </c>
      <c r="M70" s="19" t="str">
        <f aca="false">IF(K70="","",MAX(0,K70-L70))</f>
        <v/>
      </c>
      <c r="N70" s="20" t="str">
        <f aca="true">IF(K70="","",IF(M70&gt;0,"متأخر",IF(O70="انتهى العقد","منتهي",IF(AND(ISNUMBER(O70),O70-TODAY()&lt;=7),"قريب","منتظم"))))</f>
        <v/>
      </c>
      <c r="O70" s="21" t="str">
        <f aca="false">IF(J70="","",IF(EDATE(F70,J70*(12/H70))&gt;G70,"انتهى العقد",EDATE(F70,J70*(12/H70))))</f>
        <v/>
      </c>
      <c r="P70" s="22" t="str">
        <f aca="true">IF(G70="","",G70-TODAY())</f>
        <v/>
      </c>
    </row>
    <row r="71" customFormat="false" ht="15" hidden="false" customHeight="false" outlineLevel="0" collapsed="false">
      <c r="A71" s="15"/>
      <c r="B71" s="15"/>
      <c r="C71" s="15"/>
      <c r="D71" s="16"/>
      <c r="E71" s="15"/>
      <c r="F71" s="17"/>
      <c r="G71" s="17"/>
      <c r="H71" s="18" t="str">
        <f aca="false">IF(E71="","",IF(E71="شهري",12,IF(E71="ربع سنوي",4,IF(E71="نصف سنوي",2,IF(E71="سنوي",1,"")))))</f>
        <v/>
      </c>
      <c r="I71" s="19" t="str">
        <f aca="false">IF(OR(H71="",D71=""),"",D71/H71)</f>
        <v/>
      </c>
      <c r="J71" s="18" t="str">
        <f aca="true">IF(OR(H71="",F71="",G71=""),"",IF(TODAY()&lt;F71,0,MIN(INT(DATEDIF(F71,MIN(TODAY(),G71),"m")/(12/H71))+1,ROUNDUP(DATEDIF(F71,G71+1,"m")/(12/H71),0))))</f>
        <v/>
      </c>
      <c r="K71" s="19" t="str">
        <f aca="false">IF(J71="","",J71*I71)</f>
        <v/>
      </c>
      <c r="L71" s="19" t="str">
        <f aca="false">IF(A71="","",SUMIFS(الدفعات!$C:$C,الدفعات!$A:$A,A71))</f>
        <v/>
      </c>
      <c r="M71" s="19" t="str">
        <f aca="false">IF(K71="","",MAX(0,K71-L71))</f>
        <v/>
      </c>
      <c r="N71" s="20" t="str">
        <f aca="true">IF(K71="","",IF(M71&gt;0,"متأخر",IF(O71="انتهى العقد","منتهي",IF(AND(ISNUMBER(O71),O71-TODAY()&lt;=7),"قريب","منتظم"))))</f>
        <v/>
      </c>
      <c r="O71" s="21" t="str">
        <f aca="false">IF(J71="","",IF(EDATE(F71,J71*(12/H71))&gt;G71,"انتهى العقد",EDATE(F71,J71*(12/H71))))</f>
        <v/>
      </c>
      <c r="P71" s="22" t="str">
        <f aca="true">IF(G71="","",G71-TODAY())</f>
        <v/>
      </c>
    </row>
    <row r="72" customFormat="false" ht="15" hidden="false" customHeight="false" outlineLevel="0" collapsed="false">
      <c r="A72" s="15"/>
      <c r="B72" s="15"/>
      <c r="C72" s="15"/>
      <c r="D72" s="16"/>
      <c r="E72" s="15"/>
      <c r="F72" s="17"/>
      <c r="G72" s="17"/>
      <c r="H72" s="18" t="str">
        <f aca="false">IF(E72="","",IF(E72="شهري",12,IF(E72="ربع سنوي",4,IF(E72="نصف سنوي",2,IF(E72="سنوي",1,"")))))</f>
        <v/>
      </c>
      <c r="I72" s="19" t="str">
        <f aca="false">IF(OR(H72="",D72=""),"",D72/H72)</f>
        <v/>
      </c>
      <c r="J72" s="18" t="str">
        <f aca="true">IF(OR(H72="",F72="",G72=""),"",IF(TODAY()&lt;F72,0,MIN(INT(DATEDIF(F72,MIN(TODAY(),G72),"m")/(12/H72))+1,ROUNDUP(DATEDIF(F72,G72+1,"m")/(12/H72),0))))</f>
        <v/>
      </c>
      <c r="K72" s="19" t="str">
        <f aca="false">IF(J72="","",J72*I72)</f>
        <v/>
      </c>
      <c r="L72" s="19" t="str">
        <f aca="false">IF(A72="","",SUMIFS(الدفعات!$C:$C,الدفعات!$A:$A,A72))</f>
        <v/>
      </c>
      <c r="M72" s="19" t="str">
        <f aca="false">IF(K72="","",MAX(0,K72-L72))</f>
        <v/>
      </c>
      <c r="N72" s="20" t="str">
        <f aca="true">IF(K72="","",IF(M72&gt;0,"متأخر",IF(O72="انتهى العقد","منتهي",IF(AND(ISNUMBER(O72),O72-TODAY()&lt;=7),"قريب","منتظم"))))</f>
        <v/>
      </c>
      <c r="O72" s="21" t="str">
        <f aca="false">IF(J72="","",IF(EDATE(F72,J72*(12/H72))&gt;G72,"انتهى العقد",EDATE(F72,J72*(12/H72))))</f>
        <v/>
      </c>
      <c r="P72" s="22" t="str">
        <f aca="true">IF(G72="","",G72-TODAY())</f>
        <v/>
      </c>
    </row>
    <row r="73" customFormat="false" ht="15" hidden="false" customHeight="false" outlineLevel="0" collapsed="false">
      <c r="A73" s="15"/>
      <c r="B73" s="15"/>
      <c r="C73" s="15"/>
      <c r="D73" s="16"/>
      <c r="E73" s="15"/>
      <c r="F73" s="17"/>
      <c r="G73" s="17"/>
      <c r="H73" s="18" t="str">
        <f aca="false">IF(E73="","",IF(E73="شهري",12,IF(E73="ربع سنوي",4,IF(E73="نصف سنوي",2,IF(E73="سنوي",1,"")))))</f>
        <v/>
      </c>
      <c r="I73" s="19" t="str">
        <f aca="false">IF(OR(H73="",D73=""),"",D73/H73)</f>
        <v/>
      </c>
      <c r="J73" s="18" t="str">
        <f aca="true">IF(OR(H73="",F73="",G73=""),"",IF(TODAY()&lt;F73,0,MIN(INT(DATEDIF(F73,MIN(TODAY(),G73),"m")/(12/H73))+1,ROUNDUP(DATEDIF(F73,G73+1,"m")/(12/H73),0))))</f>
        <v/>
      </c>
      <c r="K73" s="19" t="str">
        <f aca="false">IF(J73="","",J73*I73)</f>
        <v/>
      </c>
      <c r="L73" s="19" t="str">
        <f aca="false">IF(A73="","",SUMIFS(الدفعات!$C:$C,الدفعات!$A:$A,A73))</f>
        <v/>
      </c>
      <c r="M73" s="19" t="str">
        <f aca="false">IF(K73="","",MAX(0,K73-L73))</f>
        <v/>
      </c>
      <c r="N73" s="20" t="str">
        <f aca="true">IF(K73="","",IF(M73&gt;0,"متأخر",IF(O73="انتهى العقد","منتهي",IF(AND(ISNUMBER(O73),O73-TODAY()&lt;=7),"قريب","منتظم"))))</f>
        <v/>
      </c>
      <c r="O73" s="21" t="str">
        <f aca="false">IF(J73="","",IF(EDATE(F73,J73*(12/H73))&gt;G73,"انتهى العقد",EDATE(F73,J73*(12/H73))))</f>
        <v/>
      </c>
      <c r="P73" s="22" t="str">
        <f aca="true">IF(G73="","",G73-TODAY())</f>
        <v/>
      </c>
    </row>
    <row r="74" customFormat="false" ht="15" hidden="false" customHeight="false" outlineLevel="0" collapsed="false">
      <c r="A74" s="15"/>
      <c r="B74" s="15"/>
      <c r="C74" s="15"/>
      <c r="D74" s="16"/>
      <c r="E74" s="15"/>
      <c r="F74" s="17"/>
      <c r="G74" s="17"/>
      <c r="H74" s="18" t="str">
        <f aca="false">IF(E74="","",IF(E74="شهري",12,IF(E74="ربع سنوي",4,IF(E74="نصف سنوي",2,IF(E74="سنوي",1,"")))))</f>
        <v/>
      </c>
      <c r="I74" s="19" t="str">
        <f aca="false">IF(OR(H74="",D74=""),"",D74/H74)</f>
        <v/>
      </c>
      <c r="J74" s="18" t="str">
        <f aca="true">IF(OR(H74="",F74="",G74=""),"",IF(TODAY()&lt;F74,0,MIN(INT(DATEDIF(F74,MIN(TODAY(),G74),"m")/(12/H74))+1,ROUNDUP(DATEDIF(F74,G74+1,"m")/(12/H74),0))))</f>
        <v/>
      </c>
      <c r="K74" s="19" t="str">
        <f aca="false">IF(J74="","",J74*I74)</f>
        <v/>
      </c>
      <c r="L74" s="19" t="str">
        <f aca="false">IF(A74="","",SUMIFS(الدفعات!$C:$C,الدفعات!$A:$A,A74))</f>
        <v/>
      </c>
      <c r="M74" s="19" t="str">
        <f aca="false">IF(K74="","",MAX(0,K74-L74))</f>
        <v/>
      </c>
      <c r="N74" s="20" t="str">
        <f aca="true">IF(K74="","",IF(M74&gt;0,"متأخر",IF(O74="انتهى العقد","منتهي",IF(AND(ISNUMBER(O74),O74-TODAY()&lt;=7),"قريب","منتظم"))))</f>
        <v/>
      </c>
      <c r="O74" s="21" t="str">
        <f aca="false">IF(J74="","",IF(EDATE(F74,J74*(12/H74))&gt;G74,"انتهى العقد",EDATE(F74,J74*(12/H74))))</f>
        <v/>
      </c>
      <c r="P74" s="22" t="str">
        <f aca="true">IF(G74="","",G74-TODAY())</f>
        <v/>
      </c>
    </row>
    <row r="75" customFormat="false" ht="15" hidden="false" customHeight="false" outlineLevel="0" collapsed="false">
      <c r="A75" s="15"/>
      <c r="B75" s="15"/>
      <c r="C75" s="15"/>
      <c r="D75" s="16"/>
      <c r="E75" s="15"/>
      <c r="F75" s="17"/>
      <c r="G75" s="17"/>
      <c r="H75" s="18" t="str">
        <f aca="false">IF(E75="","",IF(E75="شهري",12,IF(E75="ربع سنوي",4,IF(E75="نصف سنوي",2,IF(E75="سنوي",1,"")))))</f>
        <v/>
      </c>
      <c r="I75" s="19" t="str">
        <f aca="false">IF(OR(H75="",D75=""),"",D75/H75)</f>
        <v/>
      </c>
      <c r="J75" s="18" t="str">
        <f aca="true">IF(OR(H75="",F75="",G75=""),"",IF(TODAY()&lt;F75,0,MIN(INT(DATEDIF(F75,MIN(TODAY(),G75),"m")/(12/H75))+1,ROUNDUP(DATEDIF(F75,G75+1,"m")/(12/H75),0))))</f>
        <v/>
      </c>
      <c r="K75" s="19" t="str">
        <f aca="false">IF(J75="","",J75*I75)</f>
        <v/>
      </c>
      <c r="L75" s="19" t="str">
        <f aca="false">IF(A75="","",SUMIFS(الدفعات!$C:$C,الدفعات!$A:$A,A75))</f>
        <v/>
      </c>
      <c r="M75" s="19" t="str">
        <f aca="false">IF(K75="","",MAX(0,K75-L75))</f>
        <v/>
      </c>
      <c r="N75" s="20" t="str">
        <f aca="true">IF(K75="","",IF(M75&gt;0,"متأخر",IF(O75="انتهى العقد","منتهي",IF(AND(ISNUMBER(O75),O75-TODAY()&lt;=7),"قريب","منتظم"))))</f>
        <v/>
      </c>
      <c r="O75" s="21" t="str">
        <f aca="false">IF(J75="","",IF(EDATE(F75,J75*(12/H75))&gt;G75,"انتهى العقد",EDATE(F75,J75*(12/H75))))</f>
        <v/>
      </c>
      <c r="P75" s="22" t="str">
        <f aca="true">IF(G75="","",G75-TODAY())</f>
        <v/>
      </c>
    </row>
    <row r="76" customFormat="false" ht="15" hidden="false" customHeight="false" outlineLevel="0" collapsed="false">
      <c r="A76" s="15"/>
      <c r="B76" s="15"/>
      <c r="C76" s="15"/>
      <c r="D76" s="16"/>
      <c r="E76" s="15"/>
      <c r="F76" s="17"/>
      <c r="G76" s="17"/>
      <c r="H76" s="18" t="str">
        <f aca="false">IF(E76="","",IF(E76="شهري",12,IF(E76="ربع سنوي",4,IF(E76="نصف سنوي",2,IF(E76="سنوي",1,"")))))</f>
        <v/>
      </c>
      <c r="I76" s="19" t="str">
        <f aca="false">IF(OR(H76="",D76=""),"",D76/H76)</f>
        <v/>
      </c>
      <c r="J76" s="18" t="str">
        <f aca="true">IF(OR(H76="",F76="",G76=""),"",IF(TODAY()&lt;F76,0,MIN(INT(DATEDIF(F76,MIN(TODAY(),G76),"m")/(12/H76))+1,ROUNDUP(DATEDIF(F76,G76+1,"m")/(12/H76),0))))</f>
        <v/>
      </c>
      <c r="K76" s="19" t="str">
        <f aca="false">IF(J76="","",J76*I76)</f>
        <v/>
      </c>
      <c r="L76" s="19" t="str">
        <f aca="false">IF(A76="","",SUMIFS(الدفعات!$C:$C,الدفعات!$A:$A,A76))</f>
        <v/>
      </c>
      <c r="M76" s="19" t="str">
        <f aca="false">IF(K76="","",MAX(0,K76-L76))</f>
        <v/>
      </c>
      <c r="N76" s="20" t="str">
        <f aca="true">IF(K76="","",IF(M76&gt;0,"متأخر",IF(O76="انتهى العقد","منتهي",IF(AND(ISNUMBER(O76),O76-TODAY()&lt;=7),"قريب","منتظم"))))</f>
        <v/>
      </c>
      <c r="O76" s="21" t="str">
        <f aca="false">IF(J76="","",IF(EDATE(F76,J76*(12/H76))&gt;G76,"انتهى العقد",EDATE(F76,J76*(12/H76))))</f>
        <v/>
      </c>
      <c r="P76" s="22" t="str">
        <f aca="true">IF(G76="","",G76-TODAY())</f>
        <v/>
      </c>
    </row>
    <row r="77" customFormat="false" ht="15" hidden="false" customHeight="false" outlineLevel="0" collapsed="false">
      <c r="A77" s="15"/>
      <c r="B77" s="15"/>
      <c r="C77" s="15"/>
      <c r="D77" s="16"/>
      <c r="E77" s="15"/>
      <c r="F77" s="17"/>
      <c r="G77" s="17"/>
      <c r="H77" s="18" t="str">
        <f aca="false">IF(E77="","",IF(E77="شهري",12,IF(E77="ربع سنوي",4,IF(E77="نصف سنوي",2,IF(E77="سنوي",1,"")))))</f>
        <v/>
      </c>
      <c r="I77" s="19" t="str">
        <f aca="false">IF(OR(H77="",D77=""),"",D77/H77)</f>
        <v/>
      </c>
      <c r="J77" s="18" t="str">
        <f aca="true">IF(OR(H77="",F77="",G77=""),"",IF(TODAY()&lt;F77,0,MIN(INT(DATEDIF(F77,MIN(TODAY(),G77),"m")/(12/H77))+1,ROUNDUP(DATEDIF(F77,G77+1,"m")/(12/H77),0))))</f>
        <v/>
      </c>
      <c r="K77" s="19" t="str">
        <f aca="false">IF(J77="","",J77*I77)</f>
        <v/>
      </c>
      <c r="L77" s="19" t="str">
        <f aca="false">IF(A77="","",SUMIFS(الدفعات!$C:$C,الدفعات!$A:$A,A77))</f>
        <v/>
      </c>
      <c r="M77" s="19" t="str">
        <f aca="false">IF(K77="","",MAX(0,K77-L77))</f>
        <v/>
      </c>
      <c r="N77" s="20" t="str">
        <f aca="true">IF(K77="","",IF(M77&gt;0,"متأخر",IF(O77="انتهى العقد","منتهي",IF(AND(ISNUMBER(O77),O77-TODAY()&lt;=7),"قريب","منتظم"))))</f>
        <v/>
      </c>
      <c r="O77" s="21" t="str">
        <f aca="false">IF(J77="","",IF(EDATE(F77,J77*(12/H77))&gt;G77,"انتهى العقد",EDATE(F77,J77*(12/H77))))</f>
        <v/>
      </c>
      <c r="P77" s="22" t="str">
        <f aca="true">IF(G77="","",G77-TODAY())</f>
        <v/>
      </c>
    </row>
    <row r="78" customFormat="false" ht="15" hidden="false" customHeight="false" outlineLevel="0" collapsed="false">
      <c r="A78" s="15"/>
      <c r="B78" s="15"/>
      <c r="C78" s="15"/>
      <c r="D78" s="16"/>
      <c r="E78" s="15"/>
      <c r="F78" s="17"/>
      <c r="G78" s="17"/>
      <c r="H78" s="18" t="str">
        <f aca="false">IF(E78="","",IF(E78="شهري",12,IF(E78="ربع سنوي",4,IF(E78="نصف سنوي",2,IF(E78="سنوي",1,"")))))</f>
        <v/>
      </c>
      <c r="I78" s="19" t="str">
        <f aca="false">IF(OR(H78="",D78=""),"",D78/H78)</f>
        <v/>
      </c>
      <c r="J78" s="18" t="str">
        <f aca="true">IF(OR(H78="",F78="",G78=""),"",IF(TODAY()&lt;F78,0,MIN(INT(DATEDIF(F78,MIN(TODAY(),G78),"m")/(12/H78))+1,ROUNDUP(DATEDIF(F78,G78+1,"m")/(12/H78),0))))</f>
        <v/>
      </c>
      <c r="K78" s="19" t="str">
        <f aca="false">IF(J78="","",J78*I78)</f>
        <v/>
      </c>
      <c r="L78" s="19" t="str">
        <f aca="false">IF(A78="","",SUMIFS(الدفعات!$C:$C,الدفعات!$A:$A,A78))</f>
        <v/>
      </c>
      <c r="M78" s="19" t="str">
        <f aca="false">IF(K78="","",MAX(0,K78-L78))</f>
        <v/>
      </c>
      <c r="N78" s="20" t="str">
        <f aca="true">IF(K78="","",IF(M78&gt;0,"متأخر",IF(O78="انتهى العقد","منتهي",IF(AND(ISNUMBER(O78),O78-TODAY()&lt;=7),"قريب","منتظم"))))</f>
        <v/>
      </c>
      <c r="O78" s="21" t="str">
        <f aca="false">IF(J78="","",IF(EDATE(F78,J78*(12/H78))&gt;G78,"انتهى العقد",EDATE(F78,J78*(12/H78))))</f>
        <v/>
      </c>
      <c r="P78" s="22" t="str">
        <f aca="true">IF(G78="","",G78-TODAY())</f>
        <v/>
      </c>
    </row>
    <row r="79" customFormat="false" ht="15" hidden="false" customHeight="false" outlineLevel="0" collapsed="false">
      <c r="A79" s="15"/>
      <c r="B79" s="15"/>
      <c r="C79" s="15"/>
      <c r="D79" s="16"/>
      <c r="E79" s="15"/>
      <c r="F79" s="17"/>
      <c r="G79" s="17"/>
      <c r="H79" s="18" t="str">
        <f aca="false">IF(E79="","",IF(E79="شهري",12,IF(E79="ربع سنوي",4,IF(E79="نصف سنوي",2,IF(E79="سنوي",1,"")))))</f>
        <v/>
      </c>
      <c r="I79" s="19" t="str">
        <f aca="false">IF(OR(H79="",D79=""),"",D79/H79)</f>
        <v/>
      </c>
      <c r="J79" s="18" t="str">
        <f aca="true">IF(OR(H79="",F79="",G79=""),"",IF(TODAY()&lt;F79,0,MIN(INT(DATEDIF(F79,MIN(TODAY(),G79),"m")/(12/H79))+1,ROUNDUP(DATEDIF(F79,G79+1,"m")/(12/H79),0))))</f>
        <v/>
      </c>
      <c r="K79" s="19" t="str">
        <f aca="false">IF(J79="","",J79*I79)</f>
        <v/>
      </c>
      <c r="L79" s="19" t="str">
        <f aca="false">IF(A79="","",SUMIFS(الدفعات!$C:$C,الدفعات!$A:$A,A79))</f>
        <v/>
      </c>
      <c r="M79" s="19" t="str">
        <f aca="false">IF(K79="","",MAX(0,K79-L79))</f>
        <v/>
      </c>
      <c r="N79" s="20" t="str">
        <f aca="true">IF(K79="","",IF(M79&gt;0,"متأخر",IF(O79="انتهى العقد","منتهي",IF(AND(ISNUMBER(O79),O79-TODAY()&lt;=7),"قريب","منتظم"))))</f>
        <v/>
      </c>
      <c r="O79" s="21" t="str">
        <f aca="false">IF(J79="","",IF(EDATE(F79,J79*(12/H79))&gt;G79,"انتهى العقد",EDATE(F79,J79*(12/H79))))</f>
        <v/>
      </c>
      <c r="P79" s="22" t="str">
        <f aca="true">IF(G79="","",G79-TODAY())</f>
        <v/>
      </c>
    </row>
    <row r="80" customFormat="false" ht="15" hidden="false" customHeight="false" outlineLevel="0" collapsed="false">
      <c r="A80" s="15"/>
      <c r="B80" s="15"/>
      <c r="C80" s="15"/>
      <c r="D80" s="16"/>
      <c r="E80" s="15"/>
      <c r="F80" s="17"/>
      <c r="G80" s="17"/>
      <c r="H80" s="18" t="str">
        <f aca="false">IF(E80="","",IF(E80="شهري",12,IF(E80="ربع سنوي",4,IF(E80="نصف سنوي",2,IF(E80="سنوي",1,"")))))</f>
        <v/>
      </c>
      <c r="I80" s="19" t="str">
        <f aca="false">IF(OR(H80="",D80=""),"",D80/H80)</f>
        <v/>
      </c>
      <c r="J80" s="18" t="str">
        <f aca="true">IF(OR(H80="",F80="",G80=""),"",IF(TODAY()&lt;F80,0,MIN(INT(DATEDIF(F80,MIN(TODAY(),G80),"m")/(12/H80))+1,ROUNDUP(DATEDIF(F80,G80+1,"m")/(12/H80),0))))</f>
        <v/>
      </c>
      <c r="K80" s="19" t="str">
        <f aca="false">IF(J80="","",J80*I80)</f>
        <v/>
      </c>
      <c r="L80" s="19" t="str">
        <f aca="false">IF(A80="","",SUMIFS(الدفعات!$C:$C,الدفعات!$A:$A,A80))</f>
        <v/>
      </c>
      <c r="M80" s="19" t="str">
        <f aca="false">IF(K80="","",MAX(0,K80-L80))</f>
        <v/>
      </c>
      <c r="N80" s="20" t="str">
        <f aca="true">IF(K80="","",IF(M80&gt;0,"متأخر",IF(O80="انتهى العقد","منتهي",IF(AND(ISNUMBER(O80),O80-TODAY()&lt;=7),"قريب","منتظم"))))</f>
        <v/>
      </c>
      <c r="O80" s="21" t="str">
        <f aca="false">IF(J80="","",IF(EDATE(F80,J80*(12/H80))&gt;G80,"انتهى العقد",EDATE(F80,J80*(12/H80))))</f>
        <v/>
      </c>
      <c r="P80" s="22" t="str">
        <f aca="true">IF(G80="","",G80-TODAY())</f>
        <v/>
      </c>
    </row>
    <row r="81" customFormat="false" ht="15" hidden="false" customHeight="false" outlineLevel="0" collapsed="false">
      <c r="A81" s="15"/>
      <c r="B81" s="15"/>
      <c r="C81" s="15"/>
      <c r="D81" s="16"/>
      <c r="E81" s="15"/>
      <c r="F81" s="17"/>
      <c r="G81" s="17"/>
      <c r="H81" s="18" t="str">
        <f aca="false">IF(E81="","",IF(E81="شهري",12,IF(E81="ربع سنوي",4,IF(E81="نصف سنوي",2,IF(E81="سنوي",1,"")))))</f>
        <v/>
      </c>
      <c r="I81" s="19" t="str">
        <f aca="false">IF(OR(H81="",D81=""),"",D81/H81)</f>
        <v/>
      </c>
      <c r="J81" s="18" t="str">
        <f aca="true">IF(OR(H81="",F81="",G81=""),"",IF(TODAY()&lt;F81,0,MIN(INT(DATEDIF(F81,MIN(TODAY(),G81),"m")/(12/H81))+1,ROUNDUP(DATEDIF(F81,G81+1,"m")/(12/H81),0))))</f>
        <v/>
      </c>
      <c r="K81" s="19" t="str">
        <f aca="false">IF(J81="","",J81*I81)</f>
        <v/>
      </c>
      <c r="L81" s="19" t="str">
        <f aca="false">IF(A81="","",SUMIFS(الدفعات!$C:$C,الدفعات!$A:$A,A81))</f>
        <v/>
      </c>
      <c r="M81" s="19" t="str">
        <f aca="false">IF(K81="","",MAX(0,K81-L81))</f>
        <v/>
      </c>
      <c r="N81" s="20" t="str">
        <f aca="true">IF(K81="","",IF(M81&gt;0,"متأخر",IF(O81="انتهى العقد","منتهي",IF(AND(ISNUMBER(O81),O81-TODAY()&lt;=7),"قريب","منتظم"))))</f>
        <v/>
      </c>
      <c r="O81" s="21" t="str">
        <f aca="false">IF(J81="","",IF(EDATE(F81,J81*(12/H81))&gt;G81,"انتهى العقد",EDATE(F81,J81*(12/H81))))</f>
        <v/>
      </c>
      <c r="P81" s="22" t="str">
        <f aca="true">IF(G81="","",G81-TODAY())</f>
        <v/>
      </c>
    </row>
    <row r="82" customFormat="false" ht="15" hidden="false" customHeight="false" outlineLevel="0" collapsed="false">
      <c r="A82" s="15"/>
      <c r="B82" s="15"/>
      <c r="C82" s="15"/>
      <c r="D82" s="16"/>
      <c r="E82" s="15"/>
      <c r="F82" s="17"/>
      <c r="G82" s="17"/>
      <c r="H82" s="18" t="str">
        <f aca="false">IF(E82="","",IF(E82="شهري",12,IF(E82="ربع سنوي",4,IF(E82="نصف سنوي",2,IF(E82="سنوي",1,"")))))</f>
        <v/>
      </c>
      <c r="I82" s="19" t="str">
        <f aca="false">IF(OR(H82="",D82=""),"",D82/H82)</f>
        <v/>
      </c>
      <c r="J82" s="18" t="str">
        <f aca="true">IF(OR(H82="",F82="",G82=""),"",IF(TODAY()&lt;F82,0,MIN(INT(DATEDIF(F82,MIN(TODAY(),G82),"m")/(12/H82))+1,ROUNDUP(DATEDIF(F82,G82+1,"m")/(12/H82),0))))</f>
        <v/>
      </c>
      <c r="K82" s="19" t="str">
        <f aca="false">IF(J82="","",J82*I82)</f>
        <v/>
      </c>
      <c r="L82" s="19" t="str">
        <f aca="false">IF(A82="","",SUMIFS(الدفعات!$C:$C,الدفعات!$A:$A,A82))</f>
        <v/>
      </c>
      <c r="M82" s="19" t="str">
        <f aca="false">IF(K82="","",MAX(0,K82-L82))</f>
        <v/>
      </c>
      <c r="N82" s="20" t="str">
        <f aca="true">IF(K82="","",IF(M82&gt;0,"متأخر",IF(O82="انتهى العقد","منتهي",IF(AND(ISNUMBER(O82),O82-TODAY()&lt;=7),"قريب","منتظم"))))</f>
        <v/>
      </c>
      <c r="O82" s="21" t="str">
        <f aca="false">IF(J82="","",IF(EDATE(F82,J82*(12/H82))&gt;G82,"انتهى العقد",EDATE(F82,J82*(12/H82))))</f>
        <v/>
      </c>
      <c r="P82" s="22" t="str">
        <f aca="true">IF(G82="","",G82-TODAY())</f>
        <v/>
      </c>
    </row>
    <row r="83" customFormat="false" ht="15" hidden="false" customHeight="false" outlineLevel="0" collapsed="false">
      <c r="A83" s="15"/>
      <c r="B83" s="15"/>
      <c r="C83" s="15"/>
      <c r="D83" s="16"/>
      <c r="E83" s="15"/>
      <c r="F83" s="17"/>
      <c r="G83" s="17"/>
      <c r="H83" s="18" t="str">
        <f aca="false">IF(E83="","",IF(E83="شهري",12,IF(E83="ربع سنوي",4,IF(E83="نصف سنوي",2,IF(E83="سنوي",1,"")))))</f>
        <v/>
      </c>
      <c r="I83" s="19" t="str">
        <f aca="false">IF(OR(H83="",D83=""),"",D83/H83)</f>
        <v/>
      </c>
      <c r="J83" s="18" t="str">
        <f aca="true">IF(OR(H83="",F83="",G83=""),"",IF(TODAY()&lt;F83,0,MIN(INT(DATEDIF(F83,MIN(TODAY(),G83),"m")/(12/H83))+1,ROUNDUP(DATEDIF(F83,G83+1,"m")/(12/H83),0))))</f>
        <v/>
      </c>
      <c r="K83" s="19" t="str">
        <f aca="false">IF(J83="","",J83*I83)</f>
        <v/>
      </c>
      <c r="L83" s="19" t="str">
        <f aca="false">IF(A83="","",SUMIFS(الدفعات!$C:$C,الدفعات!$A:$A,A83))</f>
        <v/>
      </c>
      <c r="M83" s="19" t="str">
        <f aca="false">IF(K83="","",MAX(0,K83-L83))</f>
        <v/>
      </c>
      <c r="N83" s="20" t="str">
        <f aca="true">IF(K83="","",IF(M83&gt;0,"متأخر",IF(O83="انتهى العقد","منتهي",IF(AND(ISNUMBER(O83),O83-TODAY()&lt;=7),"قريب","منتظم"))))</f>
        <v/>
      </c>
      <c r="O83" s="21" t="str">
        <f aca="false">IF(J83="","",IF(EDATE(F83,J83*(12/H83))&gt;G83,"انتهى العقد",EDATE(F83,J83*(12/H83))))</f>
        <v/>
      </c>
      <c r="P83" s="22" t="str">
        <f aca="true">IF(G83="","",G83-TODAY())</f>
        <v/>
      </c>
    </row>
    <row r="84" customFormat="false" ht="15" hidden="false" customHeight="false" outlineLevel="0" collapsed="false">
      <c r="A84" s="15"/>
      <c r="B84" s="15"/>
      <c r="C84" s="15"/>
      <c r="D84" s="16"/>
      <c r="E84" s="15"/>
      <c r="F84" s="17"/>
      <c r="G84" s="17"/>
      <c r="H84" s="18" t="str">
        <f aca="false">IF(E84="","",IF(E84="شهري",12,IF(E84="ربع سنوي",4,IF(E84="نصف سنوي",2,IF(E84="سنوي",1,"")))))</f>
        <v/>
      </c>
      <c r="I84" s="19" t="str">
        <f aca="false">IF(OR(H84="",D84=""),"",D84/H84)</f>
        <v/>
      </c>
      <c r="J84" s="18" t="str">
        <f aca="true">IF(OR(H84="",F84="",G84=""),"",IF(TODAY()&lt;F84,0,MIN(INT(DATEDIF(F84,MIN(TODAY(),G84),"m")/(12/H84))+1,ROUNDUP(DATEDIF(F84,G84+1,"m")/(12/H84),0))))</f>
        <v/>
      </c>
      <c r="K84" s="19" t="str">
        <f aca="false">IF(J84="","",J84*I84)</f>
        <v/>
      </c>
      <c r="L84" s="19" t="str">
        <f aca="false">IF(A84="","",SUMIFS(الدفعات!$C:$C,الدفعات!$A:$A,A84))</f>
        <v/>
      </c>
      <c r="M84" s="19" t="str">
        <f aca="false">IF(K84="","",MAX(0,K84-L84))</f>
        <v/>
      </c>
      <c r="N84" s="20" t="str">
        <f aca="true">IF(K84="","",IF(M84&gt;0,"متأخر",IF(O84="انتهى العقد","منتهي",IF(AND(ISNUMBER(O84),O84-TODAY()&lt;=7),"قريب","منتظم"))))</f>
        <v/>
      </c>
      <c r="O84" s="21" t="str">
        <f aca="false">IF(J84="","",IF(EDATE(F84,J84*(12/H84))&gt;G84,"انتهى العقد",EDATE(F84,J84*(12/H84))))</f>
        <v/>
      </c>
      <c r="P84" s="22" t="str">
        <f aca="true">IF(G84="","",G84-TODAY())</f>
        <v/>
      </c>
    </row>
    <row r="85" customFormat="false" ht="15" hidden="false" customHeight="false" outlineLevel="0" collapsed="false">
      <c r="A85" s="15"/>
      <c r="B85" s="15"/>
      <c r="C85" s="15"/>
      <c r="D85" s="16"/>
      <c r="E85" s="15"/>
      <c r="F85" s="17"/>
      <c r="G85" s="17"/>
      <c r="H85" s="18" t="str">
        <f aca="false">IF(E85="","",IF(E85="شهري",12,IF(E85="ربع سنوي",4,IF(E85="نصف سنوي",2,IF(E85="سنوي",1,"")))))</f>
        <v/>
      </c>
      <c r="I85" s="19" t="str">
        <f aca="false">IF(OR(H85="",D85=""),"",D85/H85)</f>
        <v/>
      </c>
      <c r="J85" s="18" t="str">
        <f aca="true">IF(OR(H85="",F85="",G85=""),"",IF(TODAY()&lt;F85,0,MIN(INT(DATEDIF(F85,MIN(TODAY(),G85),"m")/(12/H85))+1,ROUNDUP(DATEDIF(F85,G85+1,"m")/(12/H85),0))))</f>
        <v/>
      </c>
      <c r="K85" s="19" t="str">
        <f aca="false">IF(J85="","",J85*I85)</f>
        <v/>
      </c>
      <c r="L85" s="19" t="str">
        <f aca="false">IF(A85="","",SUMIFS(الدفعات!$C:$C,الدفعات!$A:$A,A85))</f>
        <v/>
      </c>
      <c r="M85" s="19" t="str">
        <f aca="false">IF(K85="","",MAX(0,K85-L85))</f>
        <v/>
      </c>
      <c r="N85" s="20" t="str">
        <f aca="true">IF(K85="","",IF(M85&gt;0,"متأخر",IF(O85="انتهى العقد","منتهي",IF(AND(ISNUMBER(O85),O85-TODAY()&lt;=7),"قريب","منتظم"))))</f>
        <v/>
      </c>
      <c r="O85" s="21" t="str">
        <f aca="false">IF(J85="","",IF(EDATE(F85,J85*(12/H85))&gt;G85,"انتهى العقد",EDATE(F85,J85*(12/H85))))</f>
        <v/>
      </c>
      <c r="P85" s="22" t="str">
        <f aca="true">IF(G85="","",G85-TODAY())</f>
        <v/>
      </c>
    </row>
    <row r="86" customFormat="false" ht="15" hidden="false" customHeight="false" outlineLevel="0" collapsed="false">
      <c r="A86" s="15"/>
      <c r="B86" s="15"/>
      <c r="C86" s="15"/>
      <c r="D86" s="16"/>
      <c r="E86" s="15"/>
      <c r="F86" s="17"/>
      <c r="G86" s="17"/>
      <c r="H86" s="18" t="str">
        <f aca="false">IF(E86="","",IF(E86="شهري",12,IF(E86="ربع سنوي",4,IF(E86="نصف سنوي",2,IF(E86="سنوي",1,"")))))</f>
        <v/>
      </c>
      <c r="I86" s="19" t="str">
        <f aca="false">IF(OR(H86="",D86=""),"",D86/H86)</f>
        <v/>
      </c>
      <c r="J86" s="18" t="str">
        <f aca="true">IF(OR(H86="",F86="",G86=""),"",IF(TODAY()&lt;F86,0,MIN(INT(DATEDIF(F86,MIN(TODAY(),G86),"m")/(12/H86))+1,ROUNDUP(DATEDIF(F86,G86+1,"m")/(12/H86),0))))</f>
        <v/>
      </c>
      <c r="K86" s="19" t="str">
        <f aca="false">IF(J86="","",J86*I86)</f>
        <v/>
      </c>
      <c r="L86" s="19" t="str">
        <f aca="false">IF(A86="","",SUMIFS(الدفعات!$C:$C,الدفعات!$A:$A,A86))</f>
        <v/>
      </c>
      <c r="M86" s="19" t="str">
        <f aca="false">IF(K86="","",MAX(0,K86-L86))</f>
        <v/>
      </c>
      <c r="N86" s="20" t="str">
        <f aca="true">IF(K86="","",IF(M86&gt;0,"متأخر",IF(O86="انتهى العقد","منتهي",IF(AND(ISNUMBER(O86),O86-TODAY()&lt;=7),"قريب","منتظم"))))</f>
        <v/>
      </c>
      <c r="O86" s="21" t="str">
        <f aca="false">IF(J86="","",IF(EDATE(F86,J86*(12/H86))&gt;G86,"انتهى العقد",EDATE(F86,J86*(12/H86))))</f>
        <v/>
      </c>
      <c r="P86" s="22" t="str">
        <f aca="true">IF(G86="","",G86-TODAY())</f>
        <v/>
      </c>
    </row>
    <row r="87" customFormat="false" ht="15" hidden="false" customHeight="false" outlineLevel="0" collapsed="false">
      <c r="A87" s="15"/>
      <c r="B87" s="15"/>
      <c r="C87" s="15"/>
      <c r="D87" s="16"/>
      <c r="E87" s="15"/>
      <c r="F87" s="17"/>
      <c r="G87" s="17"/>
      <c r="H87" s="18" t="str">
        <f aca="false">IF(E87="","",IF(E87="شهري",12,IF(E87="ربع سنوي",4,IF(E87="نصف سنوي",2,IF(E87="سنوي",1,"")))))</f>
        <v/>
      </c>
      <c r="I87" s="19" t="str">
        <f aca="false">IF(OR(H87="",D87=""),"",D87/H87)</f>
        <v/>
      </c>
      <c r="J87" s="18" t="str">
        <f aca="true">IF(OR(H87="",F87="",G87=""),"",IF(TODAY()&lt;F87,0,MIN(INT(DATEDIF(F87,MIN(TODAY(),G87),"m")/(12/H87))+1,ROUNDUP(DATEDIF(F87,G87+1,"m")/(12/H87),0))))</f>
        <v/>
      </c>
      <c r="K87" s="19" t="str">
        <f aca="false">IF(J87="","",J87*I87)</f>
        <v/>
      </c>
      <c r="L87" s="19" t="str">
        <f aca="false">IF(A87="","",SUMIFS(الدفعات!$C:$C,الدفعات!$A:$A,A87))</f>
        <v/>
      </c>
      <c r="M87" s="19" t="str">
        <f aca="false">IF(K87="","",MAX(0,K87-L87))</f>
        <v/>
      </c>
      <c r="N87" s="20" t="str">
        <f aca="true">IF(K87="","",IF(M87&gt;0,"متأخر",IF(O87="انتهى العقد","منتهي",IF(AND(ISNUMBER(O87),O87-TODAY()&lt;=7),"قريب","منتظم"))))</f>
        <v/>
      </c>
      <c r="O87" s="21" t="str">
        <f aca="false">IF(J87="","",IF(EDATE(F87,J87*(12/H87))&gt;G87,"انتهى العقد",EDATE(F87,J87*(12/H87))))</f>
        <v/>
      </c>
      <c r="P87" s="22" t="str">
        <f aca="true">IF(G87="","",G87-TODAY())</f>
        <v/>
      </c>
    </row>
    <row r="88" customFormat="false" ht="15" hidden="false" customHeight="false" outlineLevel="0" collapsed="false">
      <c r="A88" s="15"/>
      <c r="B88" s="15"/>
      <c r="C88" s="15"/>
      <c r="D88" s="16"/>
      <c r="E88" s="15"/>
      <c r="F88" s="17"/>
      <c r="G88" s="17"/>
      <c r="H88" s="18" t="str">
        <f aca="false">IF(E88="","",IF(E88="شهري",12,IF(E88="ربع سنوي",4,IF(E88="نصف سنوي",2,IF(E88="سنوي",1,"")))))</f>
        <v/>
      </c>
      <c r="I88" s="19" t="str">
        <f aca="false">IF(OR(H88="",D88=""),"",D88/H88)</f>
        <v/>
      </c>
      <c r="J88" s="18" t="str">
        <f aca="true">IF(OR(H88="",F88="",G88=""),"",IF(TODAY()&lt;F88,0,MIN(INT(DATEDIF(F88,MIN(TODAY(),G88),"m")/(12/H88))+1,ROUNDUP(DATEDIF(F88,G88+1,"m")/(12/H88),0))))</f>
        <v/>
      </c>
      <c r="K88" s="19" t="str">
        <f aca="false">IF(J88="","",J88*I88)</f>
        <v/>
      </c>
      <c r="L88" s="19" t="str">
        <f aca="false">IF(A88="","",SUMIFS(الدفعات!$C:$C,الدفعات!$A:$A,A88))</f>
        <v/>
      </c>
      <c r="M88" s="19" t="str">
        <f aca="false">IF(K88="","",MAX(0,K88-L88))</f>
        <v/>
      </c>
      <c r="N88" s="20" t="str">
        <f aca="true">IF(K88="","",IF(M88&gt;0,"متأخر",IF(O88="انتهى العقد","منتهي",IF(AND(ISNUMBER(O88),O88-TODAY()&lt;=7),"قريب","منتظم"))))</f>
        <v/>
      </c>
      <c r="O88" s="21" t="str">
        <f aca="false">IF(J88="","",IF(EDATE(F88,J88*(12/H88))&gt;G88,"انتهى العقد",EDATE(F88,J88*(12/H88))))</f>
        <v/>
      </c>
      <c r="P88" s="22" t="str">
        <f aca="true">IF(G88="","",G88-TODAY())</f>
        <v/>
      </c>
    </row>
    <row r="89" customFormat="false" ht="15" hidden="false" customHeight="false" outlineLevel="0" collapsed="false">
      <c r="A89" s="15"/>
      <c r="B89" s="15"/>
      <c r="C89" s="15"/>
      <c r="D89" s="16"/>
      <c r="E89" s="15"/>
      <c r="F89" s="17"/>
      <c r="G89" s="17"/>
      <c r="H89" s="18" t="str">
        <f aca="false">IF(E89="","",IF(E89="شهري",12,IF(E89="ربع سنوي",4,IF(E89="نصف سنوي",2,IF(E89="سنوي",1,"")))))</f>
        <v/>
      </c>
      <c r="I89" s="19" t="str">
        <f aca="false">IF(OR(H89="",D89=""),"",D89/H89)</f>
        <v/>
      </c>
      <c r="J89" s="18" t="str">
        <f aca="true">IF(OR(H89="",F89="",G89=""),"",IF(TODAY()&lt;F89,0,MIN(INT(DATEDIF(F89,MIN(TODAY(),G89),"m")/(12/H89))+1,ROUNDUP(DATEDIF(F89,G89+1,"m")/(12/H89),0))))</f>
        <v/>
      </c>
      <c r="K89" s="19" t="str">
        <f aca="false">IF(J89="","",J89*I89)</f>
        <v/>
      </c>
      <c r="L89" s="19" t="str">
        <f aca="false">IF(A89="","",SUMIFS(الدفعات!$C:$C,الدفعات!$A:$A,A89))</f>
        <v/>
      </c>
      <c r="M89" s="19" t="str">
        <f aca="false">IF(K89="","",MAX(0,K89-L89))</f>
        <v/>
      </c>
      <c r="N89" s="20" t="str">
        <f aca="true">IF(K89="","",IF(M89&gt;0,"متأخر",IF(O89="انتهى العقد","منتهي",IF(AND(ISNUMBER(O89),O89-TODAY()&lt;=7),"قريب","منتظم"))))</f>
        <v/>
      </c>
      <c r="O89" s="21" t="str">
        <f aca="false">IF(J89="","",IF(EDATE(F89,J89*(12/H89))&gt;G89,"انتهى العقد",EDATE(F89,J89*(12/H89))))</f>
        <v/>
      </c>
      <c r="P89" s="22" t="str">
        <f aca="true">IF(G89="","",G89-TODAY())</f>
        <v/>
      </c>
    </row>
    <row r="90" customFormat="false" ht="15" hidden="false" customHeight="false" outlineLevel="0" collapsed="false">
      <c r="A90" s="15"/>
      <c r="B90" s="15"/>
      <c r="C90" s="15"/>
      <c r="D90" s="16"/>
      <c r="E90" s="15"/>
      <c r="F90" s="17"/>
      <c r="G90" s="17"/>
      <c r="H90" s="18" t="str">
        <f aca="false">IF(E90="","",IF(E90="شهري",12,IF(E90="ربع سنوي",4,IF(E90="نصف سنوي",2,IF(E90="سنوي",1,"")))))</f>
        <v/>
      </c>
      <c r="I90" s="19" t="str">
        <f aca="false">IF(OR(H90="",D90=""),"",D90/H90)</f>
        <v/>
      </c>
      <c r="J90" s="18" t="str">
        <f aca="true">IF(OR(H90="",F90="",G90=""),"",IF(TODAY()&lt;F90,0,MIN(INT(DATEDIF(F90,MIN(TODAY(),G90),"m")/(12/H90))+1,ROUNDUP(DATEDIF(F90,G90+1,"m")/(12/H90),0))))</f>
        <v/>
      </c>
      <c r="K90" s="19" t="str">
        <f aca="false">IF(J90="","",J90*I90)</f>
        <v/>
      </c>
      <c r="L90" s="19" t="str">
        <f aca="false">IF(A90="","",SUMIFS(الدفعات!$C:$C,الدفعات!$A:$A,A90))</f>
        <v/>
      </c>
      <c r="M90" s="19" t="str">
        <f aca="false">IF(K90="","",MAX(0,K90-L90))</f>
        <v/>
      </c>
      <c r="N90" s="20" t="str">
        <f aca="true">IF(K90="","",IF(M90&gt;0,"متأخر",IF(O90="انتهى العقد","منتهي",IF(AND(ISNUMBER(O90),O90-TODAY()&lt;=7),"قريب","منتظم"))))</f>
        <v/>
      </c>
      <c r="O90" s="21" t="str">
        <f aca="false">IF(J90="","",IF(EDATE(F90,J90*(12/H90))&gt;G90,"انتهى العقد",EDATE(F90,J90*(12/H90))))</f>
        <v/>
      </c>
      <c r="P90" s="22" t="str">
        <f aca="true">IF(G90="","",G90-TODAY())</f>
        <v/>
      </c>
    </row>
    <row r="91" customFormat="false" ht="15" hidden="false" customHeight="false" outlineLevel="0" collapsed="false">
      <c r="A91" s="15"/>
      <c r="B91" s="15"/>
      <c r="C91" s="15"/>
      <c r="D91" s="16"/>
      <c r="E91" s="15"/>
      <c r="F91" s="17"/>
      <c r="G91" s="17"/>
      <c r="H91" s="18" t="str">
        <f aca="false">IF(E91="","",IF(E91="شهري",12,IF(E91="ربع سنوي",4,IF(E91="نصف سنوي",2,IF(E91="سنوي",1,"")))))</f>
        <v/>
      </c>
      <c r="I91" s="19" t="str">
        <f aca="false">IF(OR(H91="",D91=""),"",D91/H91)</f>
        <v/>
      </c>
      <c r="J91" s="18" t="str">
        <f aca="true">IF(OR(H91="",F91="",G91=""),"",IF(TODAY()&lt;F91,0,MIN(INT(DATEDIF(F91,MIN(TODAY(),G91),"m")/(12/H91))+1,ROUNDUP(DATEDIF(F91,G91+1,"m")/(12/H91),0))))</f>
        <v/>
      </c>
      <c r="K91" s="19" t="str">
        <f aca="false">IF(J91="","",J91*I91)</f>
        <v/>
      </c>
      <c r="L91" s="19" t="str">
        <f aca="false">IF(A91="","",SUMIFS(الدفعات!$C:$C,الدفعات!$A:$A,A91))</f>
        <v/>
      </c>
      <c r="M91" s="19" t="str">
        <f aca="false">IF(K91="","",MAX(0,K91-L91))</f>
        <v/>
      </c>
      <c r="N91" s="20" t="str">
        <f aca="true">IF(K91="","",IF(M91&gt;0,"متأخر",IF(O91="انتهى العقد","منتهي",IF(AND(ISNUMBER(O91),O91-TODAY()&lt;=7),"قريب","منتظم"))))</f>
        <v/>
      </c>
      <c r="O91" s="21" t="str">
        <f aca="false">IF(J91="","",IF(EDATE(F91,J91*(12/H91))&gt;G91,"انتهى العقد",EDATE(F91,J91*(12/H91))))</f>
        <v/>
      </c>
      <c r="P91" s="22" t="str">
        <f aca="true">IF(G91="","",G91-TODAY())</f>
        <v/>
      </c>
    </row>
    <row r="92" customFormat="false" ht="15" hidden="false" customHeight="false" outlineLevel="0" collapsed="false">
      <c r="A92" s="15"/>
      <c r="B92" s="15"/>
      <c r="C92" s="15"/>
      <c r="D92" s="16"/>
      <c r="E92" s="15"/>
      <c r="F92" s="17"/>
      <c r="G92" s="17"/>
      <c r="H92" s="18" t="str">
        <f aca="false">IF(E92="","",IF(E92="شهري",12,IF(E92="ربع سنوي",4,IF(E92="نصف سنوي",2,IF(E92="سنوي",1,"")))))</f>
        <v/>
      </c>
      <c r="I92" s="19" t="str">
        <f aca="false">IF(OR(H92="",D92=""),"",D92/H92)</f>
        <v/>
      </c>
      <c r="J92" s="18" t="str">
        <f aca="true">IF(OR(H92="",F92="",G92=""),"",IF(TODAY()&lt;F92,0,MIN(INT(DATEDIF(F92,MIN(TODAY(),G92),"m")/(12/H92))+1,ROUNDUP(DATEDIF(F92,G92+1,"m")/(12/H92),0))))</f>
        <v/>
      </c>
      <c r="K92" s="19" t="str">
        <f aca="false">IF(J92="","",J92*I92)</f>
        <v/>
      </c>
      <c r="L92" s="19" t="str">
        <f aca="false">IF(A92="","",SUMIFS(الدفعات!$C:$C,الدفعات!$A:$A,A92))</f>
        <v/>
      </c>
      <c r="M92" s="19" t="str">
        <f aca="false">IF(K92="","",MAX(0,K92-L92))</f>
        <v/>
      </c>
      <c r="N92" s="20" t="str">
        <f aca="true">IF(K92="","",IF(M92&gt;0,"متأخر",IF(O92="انتهى العقد","منتهي",IF(AND(ISNUMBER(O92),O92-TODAY()&lt;=7),"قريب","منتظم"))))</f>
        <v/>
      </c>
      <c r="O92" s="21" t="str">
        <f aca="false">IF(J92="","",IF(EDATE(F92,J92*(12/H92))&gt;G92,"انتهى العقد",EDATE(F92,J92*(12/H92))))</f>
        <v/>
      </c>
      <c r="P92" s="22" t="str">
        <f aca="true">IF(G92="","",G92-TODAY())</f>
        <v/>
      </c>
    </row>
    <row r="93" customFormat="false" ht="15" hidden="false" customHeight="false" outlineLevel="0" collapsed="false">
      <c r="A93" s="15"/>
      <c r="B93" s="15"/>
      <c r="C93" s="15"/>
      <c r="D93" s="16"/>
      <c r="E93" s="15"/>
      <c r="F93" s="17"/>
      <c r="G93" s="17"/>
      <c r="H93" s="18" t="str">
        <f aca="false">IF(E93="","",IF(E93="شهري",12,IF(E93="ربع سنوي",4,IF(E93="نصف سنوي",2,IF(E93="سنوي",1,"")))))</f>
        <v/>
      </c>
      <c r="I93" s="19" t="str">
        <f aca="false">IF(OR(H93="",D93=""),"",D93/H93)</f>
        <v/>
      </c>
      <c r="J93" s="18" t="str">
        <f aca="true">IF(OR(H93="",F93="",G93=""),"",IF(TODAY()&lt;F93,0,MIN(INT(DATEDIF(F93,MIN(TODAY(),G93),"m")/(12/H93))+1,ROUNDUP(DATEDIF(F93,G93+1,"m")/(12/H93),0))))</f>
        <v/>
      </c>
      <c r="K93" s="19" t="str">
        <f aca="false">IF(J93="","",J93*I93)</f>
        <v/>
      </c>
      <c r="L93" s="19" t="str">
        <f aca="false">IF(A93="","",SUMIFS(الدفعات!$C:$C,الدفعات!$A:$A,A93))</f>
        <v/>
      </c>
      <c r="M93" s="19" t="str">
        <f aca="false">IF(K93="","",MAX(0,K93-L93))</f>
        <v/>
      </c>
      <c r="N93" s="20" t="str">
        <f aca="true">IF(K93="","",IF(M93&gt;0,"متأخر",IF(O93="انتهى العقد","منتهي",IF(AND(ISNUMBER(O93),O93-TODAY()&lt;=7),"قريب","منتظم"))))</f>
        <v/>
      </c>
      <c r="O93" s="21" t="str">
        <f aca="false">IF(J93="","",IF(EDATE(F93,J93*(12/H93))&gt;G93,"انتهى العقد",EDATE(F93,J93*(12/H93))))</f>
        <v/>
      </c>
      <c r="P93" s="22" t="str">
        <f aca="true">IF(G93="","",G93-TODAY())</f>
        <v/>
      </c>
    </row>
    <row r="94" customFormat="false" ht="15" hidden="false" customHeight="false" outlineLevel="0" collapsed="false">
      <c r="A94" s="15"/>
      <c r="B94" s="15"/>
      <c r="C94" s="15"/>
      <c r="D94" s="16"/>
      <c r="E94" s="15"/>
      <c r="F94" s="17"/>
      <c r="G94" s="17"/>
      <c r="H94" s="18" t="str">
        <f aca="false">IF(E94="","",IF(E94="شهري",12,IF(E94="ربع سنوي",4,IF(E94="نصف سنوي",2,IF(E94="سنوي",1,"")))))</f>
        <v/>
      </c>
      <c r="I94" s="19" t="str">
        <f aca="false">IF(OR(H94="",D94=""),"",D94/H94)</f>
        <v/>
      </c>
      <c r="J94" s="18" t="str">
        <f aca="true">IF(OR(H94="",F94="",G94=""),"",IF(TODAY()&lt;F94,0,MIN(INT(DATEDIF(F94,MIN(TODAY(),G94),"m")/(12/H94))+1,ROUNDUP(DATEDIF(F94,G94+1,"m")/(12/H94),0))))</f>
        <v/>
      </c>
      <c r="K94" s="19" t="str">
        <f aca="false">IF(J94="","",J94*I94)</f>
        <v/>
      </c>
      <c r="L94" s="19" t="str">
        <f aca="false">IF(A94="","",SUMIFS(الدفعات!$C:$C,الدفعات!$A:$A,A94))</f>
        <v/>
      </c>
      <c r="M94" s="19" t="str">
        <f aca="false">IF(K94="","",MAX(0,K94-L94))</f>
        <v/>
      </c>
      <c r="N94" s="20" t="str">
        <f aca="true">IF(K94="","",IF(M94&gt;0,"متأخر",IF(O94="انتهى العقد","منتهي",IF(AND(ISNUMBER(O94),O94-TODAY()&lt;=7),"قريب","منتظم"))))</f>
        <v/>
      </c>
      <c r="O94" s="21" t="str">
        <f aca="false">IF(J94="","",IF(EDATE(F94,J94*(12/H94))&gt;G94,"انتهى العقد",EDATE(F94,J94*(12/H94))))</f>
        <v/>
      </c>
      <c r="P94" s="22" t="str">
        <f aca="true">IF(G94="","",G94-TODAY())</f>
        <v/>
      </c>
    </row>
    <row r="95" customFormat="false" ht="15" hidden="false" customHeight="false" outlineLevel="0" collapsed="false">
      <c r="A95" s="15"/>
      <c r="B95" s="15"/>
      <c r="C95" s="15"/>
      <c r="D95" s="16"/>
      <c r="E95" s="15"/>
      <c r="F95" s="17"/>
      <c r="G95" s="17"/>
      <c r="H95" s="18" t="str">
        <f aca="false">IF(E95="","",IF(E95="شهري",12,IF(E95="ربع سنوي",4,IF(E95="نصف سنوي",2,IF(E95="سنوي",1,"")))))</f>
        <v/>
      </c>
      <c r="I95" s="19" t="str">
        <f aca="false">IF(OR(H95="",D95=""),"",D95/H95)</f>
        <v/>
      </c>
      <c r="J95" s="18" t="str">
        <f aca="true">IF(OR(H95="",F95="",G95=""),"",IF(TODAY()&lt;F95,0,MIN(INT(DATEDIF(F95,MIN(TODAY(),G95),"m")/(12/H95))+1,ROUNDUP(DATEDIF(F95,G95+1,"m")/(12/H95),0))))</f>
        <v/>
      </c>
      <c r="K95" s="19" t="str">
        <f aca="false">IF(J95="","",J95*I95)</f>
        <v/>
      </c>
      <c r="L95" s="19" t="str">
        <f aca="false">IF(A95="","",SUMIFS(الدفعات!$C:$C,الدفعات!$A:$A,A95))</f>
        <v/>
      </c>
      <c r="M95" s="19" t="str">
        <f aca="false">IF(K95="","",MAX(0,K95-L95))</f>
        <v/>
      </c>
      <c r="N95" s="20" t="str">
        <f aca="true">IF(K95="","",IF(M95&gt;0,"متأخر",IF(O95="انتهى العقد","منتهي",IF(AND(ISNUMBER(O95),O95-TODAY()&lt;=7),"قريب","منتظم"))))</f>
        <v/>
      </c>
      <c r="O95" s="21" t="str">
        <f aca="false">IF(J95="","",IF(EDATE(F95,J95*(12/H95))&gt;G95,"انتهى العقد",EDATE(F95,J95*(12/H95))))</f>
        <v/>
      </c>
      <c r="P95" s="22" t="str">
        <f aca="true">IF(G95="","",G95-TODAY())</f>
        <v/>
      </c>
    </row>
    <row r="96" customFormat="false" ht="15" hidden="false" customHeight="false" outlineLevel="0" collapsed="false">
      <c r="A96" s="15"/>
      <c r="B96" s="15"/>
      <c r="C96" s="15"/>
      <c r="D96" s="16"/>
      <c r="E96" s="15"/>
      <c r="F96" s="17"/>
      <c r="G96" s="17"/>
      <c r="H96" s="18" t="str">
        <f aca="false">IF(E96="","",IF(E96="شهري",12,IF(E96="ربع سنوي",4,IF(E96="نصف سنوي",2,IF(E96="سنوي",1,"")))))</f>
        <v/>
      </c>
      <c r="I96" s="19" t="str">
        <f aca="false">IF(OR(H96="",D96=""),"",D96/H96)</f>
        <v/>
      </c>
      <c r="J96" s="18" t="str">
        <f aca="true">IF(OR(H96="",F96="",G96=""),"",IF(TODAY()&lt;F96,0,MIN(INT(DATEDIF(F96,MIN(TODAY(),G96),"m")/(12/H96))+1,ROUNDUP(DATEDIF(F96,G96+1,"m")/(12/H96),0))))</f>
        <v/>
      </c>
      <c r="K96" s="19" t="str">
        <f aca="false">IF(J96="","",J96*I96)</f>
        <v/>
      </c>
      <c r="L96" s="19" t="str">
        <f aca="false">IF(A96="","",SUMIFS(الدفعات!$C:$C,الدفعات!$A:$A,A96))</f>
        <v/>
      </c>
      <c r="M96" s="19" t="str">
        <f aca="false">IF(K96="","",MAX(0,K96-L96))</f>
        <v/>
      </c>
      <c r="N96" s="20" t="str">
        <f aca="true">IF(K96="","",IF(M96&gt;0,"متأخر",IF(O96="انتهى العقد","منتهي",IF(AND(ISNUMBER(O96),O96-TODAY()&lt;=7),"قريب","منتظم"))))</f>
        <v/>
      </c>
      <c r="O96" s="21" t="str">
        <f aca="false">IF(J96="","",IF(EDATE(F96,J96*(12/H96))&gt;G96,"انتهى العقد",EDATE(F96,J96*(12/H96))))</f>
        <v/>
      </c>
      <c r="P96" s="22" t="str">
        <f aca="true">IF(G96="","",G96-TODAY())</f>
        <v/>
      </c>
    </row>
    <row r="97" customFormat="false" ht="15" hidden="false" customHeight="false" outlineLevel="0" collapsed="false">
      <c r="A97" s="15"/>
      <c r="B97" s="15"/>
      <c r="C97" s="15"/>
      <c r="D97" s="16"/>
      <c r="E97" s="15"/>
      <c r="F97" s="17"/>
      <c r="G97" s="17"/>
      <c r="H97" s="18" t="str">
        <f aca="false">IF(E97="","",IF(E97="شهري",12,IF(E97="ربع سنوي",4,IF(E97="نصف سنوي",2,IF(E97="سنوي",1,"")))))</f>
        <v/>
      </c>
      <c r="I97" s="19" t="str">
        <f aca="false">IF(OR(H97="",D97=""),"",D97/H97)</f>
        <v/>
      </c>
      <c r="J97" s="18" t="str">
        <f aca="true">IF(OR(H97="",F97="",G97=""),"",IF(TODAY()&lt;F97,0,MIN(INT(DATEDIF(F97,MIN(TODAY(),G97),"m")/(12/H97))+1,ROUNDUP(DATEDIF(F97,G97+1,"m")/(12/H97),0))))</f>
        <v/>
      </c>
      <c r="K97" s="19" t="str">
        <f aca="false">IF(J97="","",J97*I97)</f>
        <v/>
      </c>
      <c r="L97" s="19" t="str">
        <f aca="false">IF(A97="","",SUMIFS(الدفعات!$C:$C,الدفعات!$A:$A,A97))</f>
        <v/>
      </c>
      <c r="M97" s="19" t="str">
        <f aca="false">IF(K97="","",MAX(0,K97-L97))</f>
        <v/>
      </c>
      <c r="N97" s="20" t="str">
        <f aca="true">IF(K97="","",IF(M97&gt;0,"متأخر",IF(O97="انتهى العقد","منتهي",IF(AND(ISNUMBER(O97),O97-TODAY()&lt;=7),"قريب","منتظم"))))</f>
        <v/>
      </c>
      <c r="O97" s="21" t="str">
        <f aca="false">IF(J97="","",IF(EDATE(F97,J97*(12/H97))&gt;G97,"انتهى العقد",EDATE(F97,J97*(12/H97))))</f>
        <v/>
      </c>
      <c r="P97" s="22" t="str">
        <f aca="true">IF(G97="","",G97-TODAY())</f>
        <v/>
      </c>
    </row>
    <row r="98" customFormat="false" ht="15" hidden="false" customHeight="false" outlineLevel="0" collapsed="false">
      <c r="A98" s="15"/>
      <c r="B98" s="15"/>
      <c r="C98" s="15"/>
      <c r="D98" s="16"/>
      <c r="E98" s="15"/>
      <c r="F98" s="17"/>
      <c r="G98" s="17"/>
      <c r="H98" s="18" t="str">
        <f aca="false">IF(E98="","",IF(E98="شهري",12,IF(E98="ربع سنوي",4,IF(E98="نصف سنوي",2,IF(E98="سنوي",1,"")))))</f>
        <v/>
      </c>
      <c r="I98" s="19" t="str">
        <f aca="false">IF(OR(H98="",D98=""),"",D98/H98)</f>
        <v/>
      </c>
      <c r="J98" s="18" t="str">
        <f aca="true">IF(OR(H98="",F98="",G98=""),"",IF(TODAY()&lt;F98,0,MIN(INT(DATEDIF(F98,MIN(TODAY(),G98),"m")/(12/H98))+1,ROUNDUP(DATEDIF(F98,G98+1,"m")/(12/H98),0))))</f>
        <v/>
      </c>
      <c r="K98" s="19" t="str">
        <f aca="false">IF(J98="","",J98*I98)</f>
        <v/>
      </c>
      <c r="L98" s="19" t="str">
        <f aca="false">IF(A98="","",SUMIFS(الدفعات!$C:$C,الدفعات!$A:$A,A98))</f>
        <v/>
      </c>
      <c r="M98" s="19" t="str">
        <f aca="false">IF(K98="","",MAX(0,K98-L98))</f>
        <v/>
      </c>
      <c r="N98" s="20" t="str">
        <f aca="true">IF(K98="","",IF(M98&gt;0,"متأخر",IF(O98="انتهى العقد","منتهي",IF(AND(ISNUMBER(O98),O98-TODAY()&lt;=7),"قريب","منتظم"))))</f>
        <v/>
      </c>
      <c r="O98" s="21" t="str">
        <f aca="false">IF(J98="","",IF(EDATE(F98,J98*(12/H98))&gt;G98,"انتهى العقد",EDATE(F98,J98*(12/H98))))</f>
        <v/>
      </c>
      <c r="P98" s="22" t="str">
        <f aca="true">IF(G98="","",G98-TODAY())</f>
        <v/>
      </c>
    </row>
    <row r="99" customFormat="false" ht="15" hidden="false" customHeight="false" outlineLevel="0" collapsed="false">
      <c r="A99" s="15"/>
      <c r="B99" s="15"/>
      <c r="C99" s="15"/>
      <c r="D99" s="16"/>
      <c r="E99" s="15"/>
      <c r="F99" s="17"/>
      <c r="G99" s="17"/>
      <c r="H99" s="18" t="str">
        <f aca="false">IF(E99="","",IF(E99="شهري",12,IF(E99="ربع سنوي",4,IF(E99="نصف سنوي",2,IF(E99="سنوي",1,"")))))</f>
        <v/>
      </c>
      <c r="I99" s="19" t="str">
        <f aca="false">IF(OR(H99="",D99=""),"",D99/H99)</f>
        <v/>
      </c>
      <c r="J99" s="18" t="str">
        <f aca="true">IF(OR(H99="",F99="",G99=""),"",IF(TODAY()&lt;F99,0,MIN(INT(DATEDIF(F99,MIN(TODAY(),G99),"m")/(12/H99))+1,ROUNDUP(DATEDIF(F99,G99+1,"m")/(12/H99),0))))</f>
        <v/>
      </c>
      <c r="K99" s="19" t="str">
        <f aca="false">IF(J99="","",J99*I99)</f>
        <v/>
      </c>
      <c r="L99" s="19" t="str">
        <f aca="false">IF(A99="","",SUMIFS(الدفعات!$C:$C,الدفعات!$A:$A,A99))</f>
        <v/>
      </c>
      <c r="M99" s="19" t="str">
        <f aca="false">IF(K99="","",MAX(0,K99-L99))</f>
        <v/>
      </c>
      <c r="N99" s="20" t="str">
        <f aca="true">IF(K99="","",IF(M99&gt;0,"متأخر",IF(O99="انتهى العقد","منتهي",IF(AND(ISNUMBER(O99),O99-TODAY()&lt;=7),"قريب","منتظم"))))</f>
        <v/>
      </c>
      <c r="O99" s="21" t="str">
        <f aca="false">IF(J99="","",IF(EDATE(F99,J99*(12/H99))&gt;G99,"انتهى العقد",EDATE(F99,J99*(12/H99))))</f>
        <v/>
      </c>
      <c r="P99" s="22" t="str">
        <f aca="true">IF(G99="","",G99-TODAY())</f>
        <v/>
      </c>
    </row>
    <row r="100" customFormat="false" ht="15" hidden="false" customHeight="false" outlineLevel="0" collapsed="false">
      <c r="A100" s="15"/>
      <c r="B100" s="15"/>
      <c r="C100" s="15"/>
      <c r="D100" s="16"/>
      <c r="E100" s="15"/>
      <c r="F100" s="17"/>
      <c r="G100" s="17"/>
      <c r="H100" s="18" t="str">
        <f aca="false">IF(E100="","",IF(E100="شهري",12,IF(E100="ربع سنوي",4,IF(E100="نصف سنوي",2,IF(E100="سنوي",1,"")))))</f>
        <v/>
      </c>
      <c r="I100" s="19" t="str">
        <f aca="false">IF(OR(H100="",D100=""),"",D100/H100)</f>
        <v/>
      </c>
      <c r="J100" s="18" t="str">
        <f aca="true">IF(OR(H100="",F100="",G100=""),"",IF(TODAY()&lt;F100,0,MIN(INT(DATEDIF(F100,MIN(TODAY(),G100),"m")/(12/H100))+1,ROUNDUP(DATEDIF(F100,G100+1,"m")/(12/H100),0))))</f>
        <v/>
      </c>
      <c r="K100" s="19" t="str">
        <f aca="false">IF(J100="","",J100*I100)</f>
        <v/>
      </c>
      <c r="L100" s="19" t="str">
        <f aca="false">IF(A100="","",SUMIFS(الدفعات!$C:$C,الدفعات!$A:$A,A100))</f>
        <v/>
      </c>
      <c r="M100" s="19" t="str">
        <f aca="false">IF(K100="","",MAX(0,K100-L100))</f>
        <v/>
      </c>
      <c r="N100" s="20" t="str">
        <f aca="true">IF(K100="","",IF(M100&gt;0,"متأخر",IF(O100="انتهى العقد","منتهي",IF(AND(ISNUMBER(O100),O100-TODAY()&lt;=7),"قريب","منتظم"))))</f>
        <v/>
      </c>
      <c r="O100" s="21" t="str">
        <f aca="false">IF(J100="","",IF(EDATE(F100,J100*(12/H100))&gt;G100,"انتهى العقد",EDATE(F100,J100*(12/H100))))</f>
        <v/>
      </c>
      <c r="P100" s="22" t="str">
        <f aca="true">IF(G100="","",G100-TODAY())</f>
        <v/>
      </c>
    </row>
    <row r="101" customFormat="false" ht="15" hidden="false" customHeight="false" outlineLevel="0" collapsed="false">
      <c r="A101" s="15"/>
      <c r="B101" s="15"/>
      <c r="C101" s="15"/>
      <c r="D101" s="16"/>
      <c r="E101" s="15"/>
      <c r="F101" s="17"/>
      <c r="G101" s="17"/>
      <c r="H101" s="18" t="str">
        <f aca="false">IF(E101="","",IF(E101="شهري",12,IF(E101="ربع سنوي",4,IF(E101="نصف سنوي",2,IF(E101="سنوي",1,"")))))</f>
        <v/>
      </c>
      <c r="I101" s="19" t="str">
        <f aca="false">IF(OR(H101="",D101=""),"",D101/H101)</f>
        <v/>
      </c>
      <c r="J101" s="18" t="str">
        <f aca="true">IF(OR(H101="",F101="",G101=""),"",IF(TODAY()&lt;F101,0,MIN(INT(DATEDIF(F101,MIN(TODAY(),G101),"m")/(12/H101))+1,ROUNDUP(DATEDIF(F101,G101+1,"m")/(12/H101),0))))</f>
        <v/>
      </c>
      <c r="K101" s="19" t="str">
        <f aca="false">IF(J101="","",J101*I101)</f>
        <v/>
      </c>
      <c r="L101" s="19" t="str">
        <f aca="false">IF(A101="","",SUMIFS(الدفعات!$C:$C,الدفعات!$A:$A,A101))</f>
        <v/>
      </c>
      <c r="M101" s="19" t="str">
        <f aca="false">IF(K101="","",MAX(0,K101-L101))</f>
        <v/>
      </c>
      <c r="N101" s="20" t="str">
        <f aca="true">IF(K101="","",IF(M101&gt;0,"متأخر",IF(O101="انتهى العقد","منتهي",IF(AND(ISNUMBER(O101),O101-TODAY()&lt;=7),"قريب","منتظم"))))</f>
        <v/>
      </c>
      <c r="O101" s="21" t="str">
        <f aca="false">IF(J101="","",IF(EDATE(F101,J101*(12/H101))&gt;G101,"انتهى العقد",EDATE(F101,J101*(12/H101))))</f>
        <v/>
      </c>
      <c r="P101" s="22" t="str">
        <f aca="true">IF(G101="","",G101-TODAY())</f>
        <v/>
      </c>
    </row>
    <row r="102" customFormat="false" ht="15" hidden="false" customHeight="false" outlineLevel="0" collapsed="false">
      <c r="A102" s="15"/>
      <c r="B102" s="15"/>
      <c r="C102" s="15"/>
      <c r="D102" s="16"/>
      <c r="E102" s="15"/>
      <c r="F102" s="17"/>
      <c r="G102" s="17"/>
      <c r="H102" s="18" t="str">
        <f aca="false">IF(E102="","",IF(E102="شهري",12,IF(E102="ربع سنوي",4,IF(E102="نصف سنوي",2,IF(E102="سنوي",1,"")))))</f>
        <v/>
      </c>
      <c r="I102" s="19" t="str">
        <f aca="false">IF(OR(H102="",D102=""),"",D102/H102)</f>
        <v/>
      </c>
      <c r="J102" s="18" t="str">
        <f aca="true">IF(OR(H102="",F102="",G102=""),"",IF(TODAY()&lt;F102,0,MIN(INT(DATEDIF(F102,MIN(TODAY(),G102),"m")/(12/H102))+1,ROUNDUP(DATEDIF(F102,G102+1,"m")/(12/H102),0))))</f>
        <v/>
      </c>
      <c r="K102" s="19" t="str">
        <f aca="false">IF(J102="","",J102*I102)</f>
        <v/>
      </c>
      <c r="L102" s="19" t="str">
        <f aca="false">IF(A102="","",SUMIFS(الدفعات!$C:$C,الدفعات!$A:$A,A102))</f>
        <v/>
      </c>
      <c r="M102" s="19" t="str">
        <f aca="false">IF(K102="","",MAX(0,K102-L102))</f>
        <v/>
      </c>
      <c r="N102" s="20" t="str">
        <f aca="true">IF(K102="","",IF(M102&gt;0,"متأخر",IF(O102="انتهى العقد","منتهي",IF(AND(ISNUMBER(O102),O102-TODAY()&lt;=7),"قريب","منتظم"))))</f>
        <v/>
      </c>
      <c r="O102" s="21" t="str">
        <f aca="false">IF(J102="","",IF(EDATE(F102,J102*(12/H102))&gt;G102,"انتهى العقد",EDATE(F102,J102*(12/H102))))</f>
        <v/>
      </c>
      <c r="P102" s="22" t="str">
        <f aca="true">IF(G102="","",G102-TODAY())</f>
        <v/>
      </c>
    </row>
    <row r="103" customFormat="false" ht="15" hidden="false" customHeight="false" outlineLevel="0" collapsed="false">
      <c r="A103" s="15"/>
      <c r="B103" s="15"/>
      <c r="C103" s="15"/>
      <c r="D103" s="16"/>
      <c r="E103" s="15"/>
      <c r="F103" s="17"/>
      <c r="G103" s="17"/>
      <c r="H103" s="18" t="str">
        <f aca="false">IF(E103="","",IF(E103="شهري",12,IF(E103="ربع سنوي",4,IF(E103="نصف سنوي",2,IF(E103="سنوي",1,"")))))</f>
        <v/>
      </c>
      <c r="I103" s="19" t="str">
        <f aca="false">IF(OR(H103="",D103=""),"",D103/H103)</f>
        <v/>
      </c>
      <c r="J103" s="18" t="str">
        <f aca="true">IF(OR(H103="",F103="",G103=""),"",IF(TODAY()&lt;F103,0,MIN(INT(DATEDIF(F103,MIN(TODAY(),G103),"m")/(12/H103))+1,ROUNDUP(DATEDIF(F103,G103+1,"m")/(12/H103),0))))</f>
        <v/>
      </c>
      <c r="K103" s="19" t="str">
        <f aca="false">IF(J103="","",J103*I103)</f>
        <v/>
      </c>
      <c r="L103" s="19" t="str">
        <f aca="false">IF(A103="","",SUMIFS(الدفعات!$C:$C,الدفعات!$A:$A,A103))</f>
        <v/>
      </c>
      <c r="M103" s="19" t="str">
        <f aca="false">IF(K103="","",MAX(0,K103-L103))</f>
        <v/>
      </c>
      <c r="N103" s="20" t="str">
        <f aca="true">IF(K103="","",IF(M103&gt;0,"متأخر",IF(O103="انتهى العقد","منتهي",IF(AND(ISNUMBER(O103),O103-TODAY()&lt;=7),"قريب","منتظم"))))</f>
        <v/>
      </c>
      <c r="O103" s="21" t="str">
        <f aca="false">IF(J103="","",IF(EDATE(F103,J103*(12/H103))&gt;G103,"انتهى العقد",EDATE(F103,J103*(12/H103))))</f>
        <v/>
      </c>
      <c r="P103" s="22" t="str">
        <f aca="true">IF(G103="","",G103-TODAY())</f>
        <v/>
      </c>
    </row>
    <row r="104" customFormat="false" ht="15" hidden="false" customHeight="false" outlineLevel="0" collapsed="false">
      <c r="A104" s="15"/>
      <c r="B104" s="15"/>
      <c r="C104" s="15"/>
      <c r="D104" s="16"/>
      <c r="E104" s="15"/>
      <c r="F104" s="17"/>
      <c r="G104" s="17"/>
      <c r="H104" s="18" t="str">
        <f aca="false">IF(E104="","",IF(E104="شهري",12,IF(E104="ربع سنوي",4,IF(E104="نصف سنوي",2,IF(E104="سنوي",1,"")))))</f>
        <v/>
      </c>
      <c r="I104" s="19" t="str">
        <f aca="false">IF(OR(H104="",D104=""),"",D104/H104)</f>
        <v/>
      </c>
      <c r="J104" s="18" t="str">
        <f aca="true">IF(OR(H104="",F104="",G104=""),"",IF(TODAY()&lt;F104,0,MIN(INT(DATEDIF(F104,MIN(TODAY(),G104),"m")/(12/H104))+1,ROUNDUP(DATEDIF(F104,G104+1,"m")/(12/H104),0))))</f>
        <v/>
      </c>
      <c r="K104" s="19" t="str">
        <f aca="false">IF(J104="","",J104*I104)</f>
        <v/>
      </c>
      <c r="L104" s="19" t="str">
        <f aca="false">IF(A104="","",SUMIFS(الدفعات!$C:$C,الدفعات!$A:$A,A104))</f>
        <v/>
      </c>
      <c r="M104" s="19" t="str">
        <f aca="false">IF(K104="","",MAX(0,K104-L104))</f>
        <v/>
      </c>
      <c r="N104" s="20" t="str">
        <f aca="true">IF(K104="","",IF(M104&gt;0,"متأخر",IF(O104="انتهى العقد","منتهي",IF(AND(ISNUMBER(O104),O104-TODAY()&lt;=7),"قريب","منتظم"))))</f>
        <v/>
      </c>
      <c r="O104" s="21" t="str">
        <f aca="false">IF(J104="","",IF(EDATE(F104,J104*(12/H104))&gt;G104,"انتهى العقد",EDATE(F104,J104*(12/H104))))</f>
        <v/>
      </c>
      <c r="P104" s="22" t="str">
        <f aca="true">IF(G104="","",G104-TODAY())</f>
        <v/>
      </c>
    </row>
    <row r="105" customFormat="false" ht="15" hidden="false" customHeight="false" outlineLevel="0" collapsed="false">
      <c r="A105" s="15"/>
      <c r="B105" s="15"/>
      <c r="C105" s="15"/>
      <c r="D105" s="16"/>
      <c r="E105" s="15"/>
      <c r="F105" s="17"/>
      <c r="G105" s="17"/>
      <c r="H105" s="18" t="str">
        <f aca="false">IF(E105="","",IF(E105="شهري",12,IF(E105="ربع سنوي",4,IF(E105="نصف سنوي",2,IF(E105="سنوي",1,"")))))</f>
        <v/>
      </c>
      <c r="I105" s="19" t="str">
        <f aca="false">IF(OR(H105="",D105=""),"",D105/H105)</f>
        <v/>
      </c>
      <c r="J105" s="18" t="str">
        <f aca="true">IF(OR(H105="",F105="",G105=""),"",IF(TODAY()&lt;F105,0,MIN(INT(DATEDIF(F105,MIN(TODAY(),G105),"m")/(12/H105))+1,ROUNDUP(DATEDIF(F105,G105+1,"m")/(12/H105),0))))</f>
        <v/>
      </c>
      <c r="K105" s="19" t="str">
        <f aca="false">IF(J105="","",J105*I105)</f>
        <v/>
      </c>
      <c r="L105" s="19" t="str">
        <f aca="false">IF(A105="","",SUMIFS(الدفعات!$C:$C,الدفعات!$A:$A,A105))</f>
        <v/>
      </c>
      <c r="M105" s="19" t="str">
        <f aca="false">IF(K105="","",MAX(0,K105-L105))</f>
        <v/>
      </c>
      <c r="N105" s="20" t="str">
        <f aca="true">IF(K105="","",IF(M105&gt;0,"متأخر",IF(O105="انتهى العقد","منتهي",IF(AND(ISNUMBER(O105),O105-TODAY()&lt;=7),"قريب","منتظم"))))</f>
        <v/>
      </c>
      <c r="O105" s="21" t="str">
        <f aca="false">IF(J105="","",IF(EDATE(F105,J105*(12/H105))&gt;G105,"انتهى العقد",EDATE(F105,J105*(12/H105))))</f>
        <v/>
      </c>
      <c r="P105" s="22" t="str">
        <f aca="true">IF(G105="","",G105-TODAY())</f>
        <v/>
      </c>
    </row>
    <row r="106" customFormat="false" ht="15" hidden="false" customHeight="false" outlineLevel="0" collapsed="false">
      <c r="A106" s="15"/>
      <c r="B106" s="15"/>
      <c r="C106" s="15"/>
      <c r="D106" s="16"/>
      <c r="E106" s="15"/>
      <c r="F106" s="17"/>
      <c r="G106" s="17"/>
      <c r="H106" s="18" t="str">
        <f aca="false">IF(E106="","",IF(E106="شهري",12,IF(E106="ربع سنوي",4,IF(E106="نصف سنوي",2,IF(E106="سنوي",1,"")))))</f>
        <v/>
      </c>
      <c r="I106" s="19" t="str">
        <f aca="false">IF(OR(H106="",D106=""),"",D106/H106)</f>
        <v/>
      </c>
      <c r="J106" s="18" t="str">
        <f aca="true">IF(OR(H106="",F106="",G106=""),"",IF(TODAY()&lt;F106,0,MIN(INT(DATEDIF(F106,MIN(TODAY(),G106),"m")/(12/H106))+1,ROUNDUP(DATEDIF(F106,G106+1,"m")/(12/H106),0))))</f>
        <v/>
      </c>
      <c r="K106" s="19" t="str">
        <f aca="false">IF(J106="","",J106*I106)</f>
        <v/>
      </c>
      <c r="L106" s="19" t="str">
        <f aca="false">IF(A106="","",SUMIFS(الدفعات!$C:$C,الدفعات!$A:$A,A106))</f>
        <v/>
      </c>
      <c r="M106" s="19" t="str">
        <f aca="false">IF(K106="","",MAX(0,K106-L106))</f>
        <v/>
      </c>
      <c r="N106" s="20" t="str">
        <f aca="true">IF(K106="","",IF(M106&gt;0,"متأخر",IF(O106="انتهى العقد","منتهي",IF(AND(ISNUMBER(O106),O106-TODAY()&lt;=7),"قريب","منتظم"))))</f>
        <v/>
      </c>
      <c r="O106" s="21" t="str">
        <f aca="false">IF(J106="","",IF(EDATE(F106,J106*(12/H106))&gt;G106,"انتهى العقد",EDATE(F106,J106*(12/H106))))</f>
        <v/>
      </c>
      <c r="P106" s="22" t="str">
        <f aca="true">IF(G106="","",G106-TODAY())</f>
        <v/>
      </c>
    </row>
    <row r="107" customFormat="false" ht="15" hidden="false" customHeight="false" outlineLevel="0" collapsed="false">
      <c r="A107" s="15"/>
      <c r="B107" s="15"/>
      <c r="C107" s="15"/>
      <c r="D107" s="16"/>
      <c r="E107" s="15"/>
      <c r="F107" s="17"/>
      <c r="G107" s="17"/>
      <c r="H107" s="18" t="str">
        <f aca="false">IF(E107="","",IF(E107="شهري",12,IF(E107="ربع سنوي",4,IF(E107="نصف سنوي",2,IF(E107="سنوي",1,"")))))</f>
        <v/>
      </c>
      <c r="I107" s="19" t="str">
        <f aca="false">IF(OR(H107="",D107=""),"",D107/H107)</f>
        <v/>
      </c>
      <c r="J107" s="18" t="str">
        <f aca="true">IF(OR(H107="",F107="",G107=""),"",IF(TODAY()&lt;F107,0,MIN(INT(DATEDIF(F107,MIN(TODAY(),G107),"m")/(12/H107))+1,ROUNDUP(DATEDIF(F107,G107+1,"m")/(12/H107),0))))</f>
        <v/>
      </c>
      <c r="K107" s="19" t="str">
        <f aca="false">IF(J107="","",J107*I107)</f>
        <v/>
      </c>
      <c r="L107" s="19" t="str">
        <f aca="false">IF(A107="","",SUMIFS(الدفعات!$C:$C,الدفعات!$A:$A,A107))</f>
        <v/>
      </c>
      <c r="M107" s="19" t="str">
        <f aca="false">IF(K107="","",MAX(0,K107-L107))</f>
        <v/>
      </c>
      <c r="N107" s="20" t="str">
        <f aca="true">IF(K107="","",IF(M107&gt;0,"متأخر",IF(O107="انتهى العقد","منتهي",IF(AND(ISNUMBER(O107),O107-TODAY()&lt;=7),"قريب","منتظم"))))</f>
        <v/>
      </c>
      <c r="O107" s="21" t="str">
        <f aca="false">IF(J107="","",IF(EDATE(F107,J107*(12/H107))&gt;G107,"انتهى العقد",EDATE(F107,J107*(12/H107))))</f>
        <v/>
      </c>
      <c r="P107" s="22" t="str">
        <f aca="true">IF(G107="","",G107-TODAY())</f>
        <v/>
      </c>
    </row>
    <row r="108" customFormat="false" ht="15" hidden="false" customHeight="false" outlineLevel="0" collapsed="false">
      <c r="A108" s="15"/>
      <c r="B108" s="15"/>
      <c r="C108" s="15"/>
      <c r="D108" s="16"/>
      <c r="E108" s="15"/>
      <c r="F108" s="17"/>
      <c r="G108" s="17"/>
      <c r="H108" s="18" t="str">
        <f aca="false">IF(E108="","",IF(E108="شهري",12,IF(E108="ربع سنوي",4,IF(E108="نصف سنوي",2,IF(E108="سنوي",1,"")))))</f>
        <v/>
      </c>
      <c r="I108" s="19" t="str">
        <f aca="false">IF(OR(H108="",D108=""),"",D108/H108)</f>
        <v/>
      </c>
      <c r="J108" s="18" t="str">
        <f aca="true">IF(OR(H108="",F108="",G108=""),"",IF(TODAY()&lt;F108,0,MIN(INT(DATEDIF(F108,MIN(TODAY(),G108),"m")/(12/H108))+1,ROUNDUP(DATEDIF(F108,G108+1,"m")/(12/H108),0))))</f>
        <v/>
      </c>
      <c r="K108" s="19" t="str">
        <f aca="false">IF(J108="","",J108*I108)</f>
        <v/>
      </c>
      <c r="L108" s="19" t="str">
        <f aca="false">IF(A108="","",SUMIFS(الدفعات!$C:$C,الدفعات!$A:$A,A108))</f>
        <v/>
      </c>
      <c r="M108" s="19" t="str">
        <f aca="false">IF(K108="","",MAX(0,K108-L108))</f>
        <v/>
      </c>
      <c r="N108" s="20" t="str">
        <f aca="true">IF(K108="","",IF(M108&gt;0,"متأخر",IF(O108="انتهى العقد","منتهي",IF(AND(ISNUMBER(O108),O108-TODAY()&lt;=7),"قريب","منتظم"))))</f>
        <v/>
      </c>
      <c r="O108" s="21" t="str">
        <f aca="false">IF(J108="","",IF(EDATE(F108,J108*(12/H108))&gt;G108,"انتهى العقد",EDATE(F108,J108*(12/H108))))</f>
        <v/>
      </c>
      <c r="P108" s="22" t="str">
        <f aca="true">IF(G108="","",G108-TODAY())</f>
        <v/>
      </c>
    </row>
    <row r="109" customFormat="false" ht="15" hidden="false" customHeight="false" outlineLevel="0" collapsed="false">
      <c r="A109" s="15"/>
      <c r="B109" s="15"/>
      <c r="C109" s="15"/>
      <c r="D109" s="16"/>
      <c r="E109" s="15"/>
      <c r="F109" s="17"/>
      <c r="G109" s="17"/>
      <c r="H109" s="18" t="str">
        <f aca="false">IF(E109="","",IF(E109="شهري",12,IF(E109="ربع سنوي",4,IF(E109="نصف سنوي",2,IF(E109="سنوي",1,"")))))</f>
        <v/>
      </c>
      <c r="I109" s="19" t="str">
        <f aca="false">IF(OR(H109="",D109=""),"",D109/H109)</f>
        <v/>
      </c>
      <c r="J109" s="18" t="str">
        <f aca="true">IF(OR(H109="",F109="",G109=""),"",IF(TODAY()&lt;F109,0,MIN(INT(DATEDIF(F109,MIN(TODAY(),G109),"m")/(12/H109))+1,ROUNDUP(DATEDIF(F109,G109+1,"m")/(12/H109),0))))</f>
        <v/>
      </c>
      <c r="K109" s="19" t="str">
        <f aca="false">IF(J109="","",J109*I109)</f>
        <v/>
      </c>
      <c r="L109" s="19" t="str">
        <f aca="false">IF(A109="","",SUMIFS(الدفعات!$C:$C,الدفعات!$A:$A,A109))</f>
        <v/>
      </c>
      <c r="M109" s="19" t="str">
        <f aca="false">IF(K109="","",MAX(0,K109-L109))</f>
        <v/>
      </c>
      <c r="N109" s="20" t="str">
        <f aca="true">IF(K109="","",IF(M109&gt;0,"متأخر",IF(O109="انتهى العقد","منتهي",IF(AND(ISNUMBER(O109),O109-TODAY()&lt;=7),"قريب","منتظم"))))</f>
        <v/>
      </c>
      <c r="O109" s="21" t="str">
        <f aca="false">IF(J109="","",IF(EDATE(F109,J109*(12/H109))&gt;G109,"انتهى العقد",EDATE(F109,J109*(12/H109))))</f>
        <v/>
      </c>
      <c r="P109" s="22" t="str">
        <f aca="true">IF(G109="","",G109-TODAY())</f>
        <v/>
      </c>
    </row>
    <row r="110" customFormat="false" ht="15" hidden="false" customHeight="false" outlineLevel="0" collapsed="false">
      <c r="A110" s="15"/>
      <c r="B110" s="15"/>
      <c r="C110" s="15"/>
      <c r="D110" s="16"/>
      <c r="E110" s="15"/>
      <c r="F110" s="17"/>
      <c r="G110" s="17"/>
      <c r="H110" s="18" t="str">
        <f aca="false">IF(E110="","",IF(E110="شهري",12,IF(E110="ربع سنوي",4,IF(E110="نصف سنوي",2,IF(E110="سنوي",1,"")))))</f>
        <v/>
      </c>
      <c r="I110" s="19" t="str">
        <f aca="false">IF(OR(H110="",D110=""),"",D110/H110)</f>
        <v/>
      </c>
      <c r="J110" s="18" t="str">
        <f aca="true">IF(OR(H110="",F110="",G110=""),"",IF(TODAY()&lt;F110,0,MIN(INT(DATEDIF(F110,MIN(TODAY(),G110),"m")/(12/H110))+1,ROUNDUP(DATEDIF(F110,G110+1,"m")/(12/H110),0))))</f>
        <v/>
      </c>
      <c r="K110" s="19" t="str">
        <f aca="false">IF(J110="","",J110*I110)</f>
        <v/>
      </c>
      <c r="L110" s="19" t="str">
        <f aca="false">IF(A110="","",SUMIFS(الدفعات!$C:$C,الدفعات!$A:$A,A110))</f>
        <v/>
      </c>
      <c r="M110" s="19" t="str">
        <f aca="false">IF(K110="","",MAX(0,K110-L110))</f>
        <v/>
      </c>
      <c r="N110" s="20" t="str">
        <f aca="true">IF(K110="","",IF(M110&gt;0,"متأخر",IF(O110="انتهى العقد","منتهي",IF(AND(ISNUMBER(O110),O110-TODAY()&lt;=7),"قريب","منتظم"))))</f>
        <v/>
      </c>
      <c r="O110" s="21" t="str">
        <f aca="false">IF(J110="","",IF(EDATE(F110,J110*(12/H110))&gt;G110,"انتهى العقد",EDATE(F110,J110*(12/H110))))</f>
        <v/>
      </c>
      <c r="P110" s="22" t="str">
        <f aca="true">IF(G110="","",G110-TODAY())</f>
        <v/>
      </c>
    </row>
    <row r="111" customFormat="false" ht="15" hidden="false" customHeight="false" outlineLevel="0" collapsed="false">
      <c r="A111" s="15"/>
      <c r="B111" s="15"/>
      <c r="C111" s="15"/>
      <c r="D111" s="16"/>
      <c r="E111" s="15"/>
      <c r="F111" s="17"/>
      <c r="G111" s="17"/>
      <c r="H111" s="18" t="str">
        <f aca="false">IF(E111="","",IF(E111="شهري",12,IF(E111="ربع سنوي",4,IF(E111="نصف سنوي",2,IF(E111="سنوي",1,"")))))</f>
        <v/>
      </c>
      <c r="I111" s="19" t="str">
        <f aca="false">IF(OR(H111="",D111=""),"",D111/H111)</f>
        <v/>
      </c>
      <c r="J111" s="18" t="str">
        <f aca="true">IF(OR(H111="",F111="",G111=""),"",IF(TODAY()&lt;F111,0,MIN(INT(DATEDIF(F111,MIN(TODAY(),G111),"m")/(12/H111))+1,ROUNDUP(DATEDIF(F111,G111+1,"m")/(12/H111),0))))</f>
        <v/>
      </c>
      <c r="K111" s="19" t="str">
        <f aca="false">IF(J111="","",J111*I111)</f>
        <v/>
      </c>
      <c r="L111" s="19" t="str">
        <f aca="false">IF(A111="","",SUMIFS(الدفعات!$C:$C,الدفعات!$A:$A,A111))</f>
        <v/>
      </c>
      <c r="M111" s="19" t="str">
        <f aca="false">IF(K111="","",MAX(0,K111-L111))</f>
        <v/>
      </c>
      <c r="N111" s="20" t="str">
        <f aca="true">IF(K111="","",IF(M111&gt;0,"متأخر",IF(O111="انتهى العقد","منتهي",IF(AND(ISNUMBER(O111),O111-TODAY()&lt;=7),"قريب","منتظم"))))</f>
        <v/>
      </c>
      <c r="O111" s="21" t="str">
        <f aca="false">IF(J111="","",IF(EDATE(F111,J111*(12/H111))&gt;G111,"انتهى العقد",EDATE(F111,J111*(12/H111))))</f>
        <v/>
      </c>
      <c r="P111" s="22" t="str">
        <f aca="true">IF(G111="","",G111-TODAY())</f>
        <v/>
      </c>
    </row>
    <row r="112" customFormat="false" ht="15" hidden="false" customHeight="false" outlineLevel="0" collapsed="false">
      <c r="A112" s="15"/>
      <c r="B112" s="15"/>
      <c r="C112" s="15"/>
      <c r="D112" s="16"/>
      <c r="E112" s="15"/>
      <c r="F112" s="17"/>
      <c r="G112" s="17"/>
      <c r="H112" s="18" t="str">
        <f aca="false">IF(E112="","",IF(E112="شهري",12,IF(E112="ربع سنوي",4,IF(E112="نصف سنوي",2,IF(E112="سنوي",1,"")))))</f>
        <v/>
      </c>
      <c r="I112" s="19" t="str">
        <f aca="false">IF(OR(H112="",D112=""),"",D112/H112)</f>
        <v/>
      </c>
      <c r="J112" s="18" t="str">
        <f aca="true">IF(OR(H112="",F112="",G112=""),"",IF(TODAY()&lt;F112,0,MIN(INT(DATEDIF(F112,MIN(TODAY(),G112),"m")/(12/H112))+1,ROUNDUP(DATEDIF(F112,G112+1,"m")/(12/H112),0))))</f>
        <v/>
      </c>
      <c r="K112" s="19" t="str">
        <f aca="false">IF(J112="","",J112*I112)</f>
        <v/>
      </c>
      <c r="L112" s="19" t="str">
        <f aca="false">IF(A112="","",SUMIFS(الدفعات!$C:$C,الدفعات!$A:$A,A112))</f>
        <v/>
      </c>
      <c r="M112" s="19" t="str">
        <f aca="false">IF(K112="","",MAX(0,K112-L112))</f>
        <v/>
      </c>
      <c r="N112" s="20" t="str">
        <f aca="true">IF(K112="","",IF(M112&gt;0,"متأخر",IF(O112="انتهى العقد","منتهي",IF(AND(ISNUMBER(O112),O112-TODAY()&lt;=7),"قريب","منتظم"))))</f>
        <v/>
      </c>
      <c r="O112" s="21" t="str">
        <f aca="false">IF(J112="","",IF(EDATE(F112,J112*(12/H112))&gt;G112,"انتهى العقد",EDATE(F112,J112*(12/H112))))</f>
        <v/>
      </c>
      <c r="P112" s="22" t="str">
        <f aca="true">IF(G112="","",G112-TODAY())</f>
        <v/>
      </c>
    </row>
    <row r="113" customFormat="false" ht="15" hidden="false" customHeight="false" outlineLevel="0" collapsed="false">
      <c r="A113" s="15"/>
      <c r="B113" s="15"/>
      <c r="C113" s="15"/>
      <c r="D113" s="16"/>
      <c r="E113" s="15"/>
      <c r="F113" s="17"/>
      <c r="G113" s="17"/>
      <c r="H113" s="18" t="str">
        <f aca="false">IF(E113="","",IF(E113="شهري",12,IF(E113="ربع سنوي",4,IF(E113="نصف سنوي",2,IF(E113="سنوي",1,"")))))</f>
        <v/>
      </c>
      <c r="I113" s="19" t="str">
        <f aca="false">IF(OR(H113="",D113=""),"",D113/H113)</f>
        <v/>
      </c>
      <c r="J113" s="18" t="str">
        <f aca="true">IF(OR(H113="",F113="",G113=""),"",IF(TODAY()&lt;F113,0,MIN(INT(DATEDIF(F113,MIN(TODAY(),G113),"m")/(12/H113))+1,ROUNDUP(DATEDIF(F113,G113+1,"m")/(12/H113),0))))</f>
        <v/>
      </c>
      <c r="K113" s="19" t="str">
        <f aca="false">IF(J113="","",J113*I113)</f>
        <v/>
      </c>
      <c r="L113" s="19" t="str">
        <f aca="false">IF(A113="","",SUMIFS(الدفعات!$C:$C,الدفعات!$A:$A,A113))</f>
        <v/>
      </c>
      <c r="M113" s="19" t="str">
        <f aca="false">IF(K113="","",MAX(0,K113-L113))</f>
        <v/>
      </c>
      <c r="N113" s="20" t="str">
        <f aca="true">IF(K113="","",IF(M113&gt;0,"متأخر",IF(O113="انتهى العقد","منتهي",IF(AND(ISNUMBER(O113),O113-TODAY()&lt;=7),"قريب","منتظم"))))</f>
        <v/>
      </c>
      <c r="O113" s="21" t="str">
        <f aca="false">IF(J113="","",IF(EDATE(F113,J113*(12/H113))&gt;G113,"انتهى العقد",EDATE(F113,J113*(12/H113))))</f>
        <v/>
      </c>
      <c r="P113" s="22" t="str">
        <f aca="true">IF(G113="","",G113-TODAY())</f>
        <v/>
      </c>
    </row>
    <row r="114" customFormat="false" ht="15" hidden="false" customHeight="false" outlineLevel="0" collapsed="false">
      <c r="A114" s="15"/>
      <c r="B114" s="15"/>
      <c r="C114" s="15"/>
      <c r="D114" s="16"/>
      <c r="E114" s="15"/>
      <c r="F114" s="17"/>
      <c r="G114" s="17"/>
      <c r="H114" s="18" t="str">
        <f aca="false">IF(E114="","",IF(E114="شهري",12,IF(E114="ربع سنوي",4,IF(E114="نصف سنوي",2,IF(E114="سنوي",1,"")))))</f>
        <v/>
      </c>
      <c r="I114" s="19" t="str">
        <f aca="false">IF(OR(H114="",D114=""),"",D114/H114)</f>
        <v/>
      </c>
      <c r="J114" s="18" t="str">
        <f aca="true">IF(OR(H114="",F114="",G114=""),"",IF(TODAY()&lt;F114,0,MIN(INT(DATEDIF(F114,MIN(TODAY(),G114),"m")/(12/H114))+1,ROUNDUP(DATEDIF(F114,G114+1,"m")/(12/H114),0))))</f>
        <v/>
      </c>
      <c r="K114" s="19" t="str">
        <f aca="false">IF(J114="","",J114*I114)</f>
        <v/>
      </c>
      <c r="L114" s="19" t="str">
        <f aca="false">IF(A114="","",SUMIFS(الدفعات!$C:$C,الدفعات!$A:$A,A114))</f>
        <v/>
      </c>
      <c r="M114" s="19" t="str">
        <f aca="false">IF(K114="","",MAX(0,K114-L114))</f>
        <v/>
      </c>
      <c r="N114" s="20" t="str">
        <f aca="true">IF(K114="","",IF(M114&gt;0,"متأخر",IF(O114="انتهى العقد","منتهي",IF(AND(ISNUMBER(O114),O114-TODAY()&lt;=7),"قريب","منتظم"))))</f>
        <v/>
      </c>
      <c r="O114" s="21" t="str">
        <f aca="false">IF(J114="","",IF(EDATE(F114,J114*(12/H114))&gt;G114,"انتهى العقد",EDATE(F114,J114*(12/H114))))</f>
        <v/>
      </c>
      <c r="P114" s="22" t="str">
        <f aca="true">IF(G114="","",G114-TODAY())</f>
        <v/>
      </c>
    </row>
    <row r="115" customFormat="false" ht="15" hidden="false" customHeight="false" outlineLevel="0" collapsed="false">
      <c r="A115" s="15"/>
      <c r="B115" s="15"/>
      <c r="C115" s="15"/>
      <c r="D115" s="16"/>
      <c r="E115" s="15"/>
      <c r="F115" s="17"/>
      <c r="G115" s="17"/>
      <c r="H115" s="18" t="str">
        <f aca="false">IF(E115="","",IF(E115="شهري",12,IF(E115="ربع سنوي",4,IF(E115="نصف سنوي",2,IF(E115="سنوي",1,"")))))</f>
        <v/>
      </c>
      <c r="I115" s="19" t="str">
        <f aca="false">IF(OR(H115="",D115=""),"",D115/H115)</f>
        <v/>
      </c>
      <c r="J115" s="18" t="str">
        <f aca="true">IF(OR(H115="",F115="",G115=""),"",IF(TODAY()&lt;F115,0,MIN(INT(DATEDIF(F115,MIN(TODAY(),G115),"m")/(12/H115))+1,ROUNDUP(DATEDIF(F115,G115+1,"m")/(12/H115),0))))</f>
        <v/>
      </c>
      <c r="K115" s="19" t="str">
        <f aca="false">IF(J115="","",J115*I115)</f>
        <v/>
      </c>
      <c r="L115" s="19" t="str">
        <f aca="false">IF(A115="","",SUMIFS(الدفعات!$C:$C,الدفعات!$A:$A,A115))</f>
        <v/>
      </c>
      <c r="M115" s="19" t="str">
        <f aca="false">IF(K115="","",MAX(0,K115-L115))</f>
        <v/>
      </c>
      <c r="N115" s="20" t="str">
        <f aca="true">IF(K115="","",IF(M115&gt;0,"متأخر",IF(O115="انتهى العقد","منتهي",IF(AND(ISNUMBER(O115),O115-TODAY()&lt;=7),"قريب","منتظم"))))</f>
        <v/>
      </c>
      <c r="O115" s="21" t="str">
        <f aca="false">IF(J115="","",IF(EDATE(F115,J115*(12/H115))&gt;G115,"انتهى العقد",EDATE(F115,J115*(12/H115))))</f>
        <v/>
      </c>
      <c r="P115" s="22" t="str">
        <f aca="true">IF(G115="","",G115-TODAY())</f>
        <v/>
      </c>
    </row>
    <row r="116" customFormat="false" ht="15" hidden="false" customHeight="false" outlineLevel="0" collapsed="false">
      <c r="A116" s="15"/>
      <c r="B116" s="15"/>
      <c r="C116" s="15"/>
      <c r="D116" s="16"/>
      <c r="E116" s="15"/>
      <c r="F116" s="17"/>
      <c r="G116" s="17"/>
      <c r="H116" s="18" t="str">
        <f aca="false">IF(E116="","",IF(E116="شهري",12,IF(E116="ربع سنوي",4,IF(E116="نصف سنوي",2,IF(E116="سنوي",1,"")))))</f>
        <v/>
      </c>
      <c r="I116" s="19" t="str">
        <f aca="false">IF(OR(H116="",D116=""),"",D116/H116)</f>
        <v/>
      </c>
      <c r="J116" s="18" t="str">
        <f aca="true">IF(OR(H116="",F116="",G116=""),"",IF(TODAY()&lt;F116,0,MIN(INT(DATEDIF(F116,MIN(TODAY(),G116),"m")/(12/H116))+1,ROUNDUP(DATEDIF(F116,G116+1,"m")/(12/H116),0))))</f>
        <v/>
      </c>
      <c r="K116" s="19" t="str">
        <f aca="false">IF(J116="","",J116*I116)</f>
        <v/>
      </c>
      <c r="L116" s="19" t="str">
        <f aca="false">IF(A116="","",SUMIFS(الدفعات!$C:$C,الدفعات!$A:$A,A116))</f>
        <v/>
      </c>
      <c r="M116" s="19" t="str">
        <f aca="false">IF(K116="","",MAX(0,K116-L116))</f>
        <v/>
      </c>
      <c r="N116" s="20" t="str">
        <f aca="true">IF(K116="","",IF(M116&gt;0,"متأخر",IF(O116="انتهى العقد","منتهي",IF(AND(ISNUMBER(O116),O116-TODAY()&lt;=7),"قريب","منتظم"))))</f>
        <v/>
      </c>
      <c r="O116" s="21" t="str">
        <f aca="false">IF(J116="","",IF(EDATE(F116,J116*(12/H116))&gt;G116,"انتهى العقد",EDATE(F116,J116*(12/H116))))</f>
        <v/>
      </c>
      <c r="P116" s="22" t="str">
        <f aca="true">IF(G116="","",G116-TODAY())</f>
        <v/>
      </c>
    </row>
    <row r="117" customFormat="false" ht="15" hidden="false" customHeight="false" outlineLevel="0" collapsed="false">
      <c r="A117" s="15"/>
      <c r="B117" s="15"/>
      <c r="C117" s="15"/>
      <c r="D117" s="16"/>
      <c r="E117" s="15"/>
      <c r="F117" s="17"/>
      <c r="G117" s="17"/>
      <c r="H117" s="18" t="str">
        <f aca="false">IF(E117="","",IF(E117="شهري",12,IF(E117="ربع سنوي",4,IF(E117="نصف سنوي",2,IF(E117="سنوي",1,"")))))</f>
        <v/>
      </c>
      <c r="I117" s="19" t="str">
        <f aca="false">IF(OR(H117="",D117=""),"",D117/H117)</f>
        <v/>
      </c>
      <c r="J117" s="18" t="str">
        <f aca="true">IF(OR(H117="",F117="",G117=""),"",IF(TODAY()&lt;F117,0,MIN(INT(DATEDIF(F117,MIN(TODAY(),G117),"m")/(12/H117))+1,ROUNDUP(DATEDIF(F117,G117+1,"m")/(12/H117),0))))</f>
        <v/>
      </c>
      <c r="K117" s="19" t="str">
        <f aca="false">IF(J117="","",J117*I117)</f>
        <v/>
      </c>
      <c r="L117" s="19" t="str">
        <f aca="false">IF(A117="","",SUMIFS(الدفعات!$C:$C,الدفعات!$A:$A,A117))</f>
        <v/>
      </c>
      <c r="M117" s="19" t="str">
        <f aca="false">IF(K117="","",MAX(0,K117-L117))</f>
        <v/>
      </c>
      <c r="N117" s="20" t="str">
        <f aca="true">IF(K117="","",IF(M117&gt;0,"متأخر",IF(O117="انتهى العقد","منتهي",IF(AND(ISNUMBER(O117),O117-TODAY()&lt;=7),"قريب","منتظم"))))</f>
        <v/>
      </c>
      <c r="O117" s="21" t="str">
        <f aca="false">IF(J117="","",IF(EDATE(F117,J117*(12/H117))&gt;G117,"انتهى العقد",EDATE(F117,J117*(12/H117))))</f>
        <v/>
      </c>
      <c r="P117" s="22" t="str">
        <f aca="true">IF(G117="","",G117-TODAY())</f>
        <v/>
      </c>
    </row>
    <row r="118" customFormat="false" ht="15" hidden="false" customHeight="false" outlineLevel="0" collapsed="false">
      <c r="A118" s="15"/>
      <c r="B118" s="15"/>
      <c r="C118" s="15"/>
      <c r="D118" s="16"/>
      <c r="E118" s="15"/>
      <c r="F118" s="17"/>
      <c r="G118" s="17"/>
      <c r="H118" s="18" t="str">
        <f aca="false">IF(E118="","",IF(E118="شهري",12,IF(E118="ربع سنوي",4,IF(E118="نصف سنوي",2,IF(E118="سنوي",1,"")))))</f>
        <v/>
      </c>
      <c r="I118" s="19" t="str">
        <f aca="false">IF(OR(H118="",D118=""),"",D118/H118)</f>
        <v/>
      </c>
      <c r="J118" s="18" t="str">
        <f aca="true">IF(OR(H118="",F118="",G118=""),"",IF(TODAY()&lt;F118,0,MIN(INT(DATEDIF(F118,MIN(TODAY(),G118),"m")/(12/H118))+1,ROUNDUP(DATEDIF(F118,G118+1,"m")/(12/H118),0))))</f>
        <v/>
      </c>
      <c r="K118" s="19" t="str">
        <f aca="false">IF(J118="","",J118*I118)</f>
        <v/>
      </c>
      <c r="L118" s="19" t="str">
        <f aca="false">IF(A118="","",SUMIFS(الدفعات!$C:$C,الدفعات!$A:$A,A118))</f>
        <v/>
      </c>
      <c r="M118" s="19" t="str">
        <f aca="false">IF(K118="","",MAX(0,K118-L118))</f>
        <v/>
      </c>
      <c r="N118" s="20" t="str">
        <f aca="true">IF(K118="","",IF(M118&gt;0,"متأخر",IF(O118="انتهى العقد","منتهي",IF(AND(ISNUMBER(O118),O118-TODAY()&lt;=7),"قريب","منتظم"))))</f>
        <v/>
      </c>
      <c r="O118" s="21" t="str">
        <f aca="false">IF(J118="","",IF(EDATE(F118,J118*(12/H118))&gt;G118,"انتهى العقد",EDATE(F118,J118*(12/H118))))</f>
        <v/>
      </c>
      <c r="P118" s="22" t="str">
        <f aca="true">IF(G118="","",G118-TODAY())</f>
        <v/>
      </c>
    </row>
    <row r="119" customFormat="false" ht="15" hidden="false" customHeight="false" outlineLevel="0" collapsed="false">
      <c r="A119" s="15"/>
      <c r="B119" s="15"/>
      <c r="C119" s="15"/>
      <c r="D119" s="16"/>
      <c r="E119" s="15"/>
      <c r="F119" s="17"/>
      <c r="G119" s="17"/>
      <c r="H119" s="18" t="str">
        <f aca="false">IF(E119="","",IF(E119="شهري",12,IF(E119="ربع سنوي",4,IF(E119="نصف سنوي",2,IF(E119="سنوي",1,"")))))</f>
        <v/>
      </c>
      <c r="I119" s="19" t="str">
        <f aca="false">IF(OR(H119="",D119=""),"",D119/H119)</f>
        <v/>
      </c>
      <c r="J119" s="18" t="str">
        <f aca="true">IF(OR(H119="",F119="",G119=""),"",IF(TODAY()&lt;F119,0,MIN(INT(DATEDIF(F119,MIN(TODAY(),G119),"m")/(12/H119))+1,ROUNDUP(DATEDIF(F119,G119+1,"m")/(12/H119),0))))</f>
        <v/>
      </c>
      <c r="K119" s="19" t="str">
        <f aca="false">IF(J119="","",J119*I119)</f>
        <v/>
      </c>
      <c r="L119" s="19" t="str">
        <f aca="false">IF(A119="","",SUMIFS(الدفعات!$C:$C,الدفعات!$A:$A,A119))</f>
        <v/>
      </c>
      <c r="M119" s="19" t="str">
        <f aca="false">IF(K119="","",MAX(0,K119-L119))</f>
        <v/>
      </c>
      <c r="N119" s="20" t="str">
        <f aca="true">IF(K119="","",IF(M119&gt;0,"متأخر",IF(O119="انتهى العقد","منتهي",IF(AND(ISNUMBER(O119),O119-TODAY()&lt;=7),"قريب","منتظم"))))</f>
        <v/>
      </c>
      <c r="O119" s="21" t="str">
        <f aca="false">IF(J119="","",IF(EDATE(F119,J119*(12/H119))&gt;G119,"انتهى العقد",EDATE(F119,J119*(12/H119))))</f>
        <v/>
      </c>
      <c r="P119" s="22" t="str">
        <f aca="true">IF(G119="","",G119-TODAY())</f>
        <v/>
      </c>
    </row>
    <row r="120" customFormat="false" ht="15" hidden="false" customHeight="false" outlineLevel="0" collapsed="false">
      <c r="A120" s="15"/>
      <c r="B120" s="15"/>
      <c r="C120" s="15"/>
      <c r="D120" s="16"/>
      <c r="E120" s="15"/>
      <c r="F120" s="17"/>
      <c r="G120" s="17"/>
      <c r="H120" s="18" t="str">
        <f aca="false">IF(E120="","",IF(E120="شهري",12,IF(E120="ربع سنوي",4,IF(E120="نصف سنوي",2,IF(E120="سنوي",1,"")))))</f>
        <v/>
      </c>
      <c r="I120" s="19" t="str">
        <f aca="false">IF(OR(H120="",D120=""),"",D120/H120)</f>
        <v/>
      </c>
      <c r="J120" s="18" t="str">
        <f aca="true">IF(OR(H120="",F120="",G120=""),"",IF(TODAY()&lt;F120,0,MIN(INT(DATEDIF(F120,MIN(TODAY(),G120),"m")/(12/H120))+1,ROUNDUP(DATEDIF(F120,G120+1,"m")/(12/H120),0))))</f>
        <v/>
      </c>
      <c r="K120" s="19" t="str">
        <f aca="false">IF(J120="","",J120*I120)</f>
        <v/>
      </c>
      <c r="L120" s="19" t="str">
        <f aca="false">IF(A120="","",SUMIFS(الدفعات!$C:$C,الدفعات!$A:$A,A120))</f>
        <v/>
      </c>
      <c r="M120" s="19" t="str">
        <f aca="false">IF(K120="","",MAX(0,K120-L120))</f>
        <v/>
      </c>
      <c r="N120" s="20" t="str">
        <f aca="true">IF(K120="","",IF(M120&gt;0,"متأخر",IF(O120="انتهى العقد","منتهي",IF(AND(ISNUMBER(O120),O120-TODAY()&lt;=7),"قريب","منتظم"))))</f>
        <v/>
      </c>
      <c r="O120" s="21" t="str">
        <f aca="false">IF(J120="","",IF(EDATE(F120,J120*(12/H120))&gt;G120,"انتهى العقد",EDATE(F120,J120*(12/H120))))</f>
        <v/>
      </c>
      <c r="P120" s="22" t="str">
        <f aca="true">IF(G120="","",G120-TODAY())</f>
        <v/>
      </c>
    </row>
    <row r="121" customFormat="false" ht="15" hidden="false" customHeight="false" outlineLevel="0" collapsed="false">
      <c r="A121" s="15"/>
      <c r="B121" s="15"/>
      <c r="C121" s="15"/>
      <c r="D121" s="16"/>
      <c r="E121" s="15"/>
      <c r="F121" s="17"/>
      <c r="G121" s="17"/>
      <c r="H121" s="18" t="str">
        <f aca="false">IF(E121="","",IF(E121="شهري",12,IF(E121="ربع سنوي",4,IF(E121="نصف سنوي",2,IF(E121="سنوي",1,"")))))</f>
        <v/>
      </c>
      <c r="I121" s="19" t="str">
        <f aca="false">IF(OR(H121="",D121=""),"",D121/H121)</f>
        <v/>
      </c>
      <c r="J121" s="18" t="str">
        <f aca="true">IF(OR(H121="",F121="",G121=""),"",IF(TODAY()&lt;F121,0,MIN(INT(DATEDIF(F121,MIN(TODAY(),G121),"m")/(12/H121))+1,ROUNDUP(DATEDIF(F121,G121+1,"m")/(12/H121),0))))</f>
        <v/>
      </c>
      <c r="K121" s="19" t="str">
        <f aca="false">IF(J121="","",J121*I121)</f>
        <v/>
      </c>
      <c r="L121" s="19" t="str">
        <f aca="false">IF(A121="","",SUMIFS(الدفعات!$C:$C,الدفعات!$A:$A,A121))</f>
        <v/>
      </c>
      <c r="M121" s="19" t="str">
        <f aca="false">IF(K121="","",MAX(0,K121-L121))</f>
        <v/>
      </c>
      <c r="N121" s="20" t="str">
        <f aca="true">IF(K121="","",IF(M121&gt;0,"متأخر",IF(O121="انتهى العقد","منتهي",IF(AND(ISNUMBER(O121),O121-TODAY()&lt;=7),"قريب","منتظم"))))</f>
        <v/>
      </c>
      <c r="O121" s="21" t="str">
        <f aca="false">IF(J121="","",IF(EDATE(F121,J121*(12/H121))&gt;G121,"انتهى العقد",EDATE(F121,J121*(12/H121))))</f>
        <v/>
      </c>
      <c r="P121" s="22" t="str">
        <f aca="true">IF(G121="","",G121-TODAY())</f>
        <v/>
      </c>
    </row>
    <row r="122" customFormat="false" ht="15" hidden="false" customHeight="false" outlineLevel="0" collapsed="false">
      <c r="A122" s="15"/>
      <c r="B122" s="15"/>
      <c r="C122" s="15"/>
      <c r="D122" s="16"/>
      <c r="E122" s="15"/>
      <c r="F122" s="17"/>
      <c r="G122" s="17"/>
      <c r="H122" s="18" t="str">
        <f aca="false">IF(E122="","",IF(E122="شهري",12,IF(E122="ربع سنوي",4,IF(E122="نصف سنوي",2,IF(E122="سنوي",1,"")))))</f>
        <v/>
      </c>
      <c r="I122" s="19" t="str">
        <f aca="false">IF(OR(H122="",D122=""),"",D122/H122)</f>
        <v/>
      </c>
      <c r="J122" s="18" t="str">
        <f aca="true">IF(OR(H122="",F122="",G122=""),"",IF(TODAY()&lt;F122,0,MIN(INT(DATEDIF(F122,MIN(TODAY(),G122),"m")/(12/H122))+1,ROUNDUP(DATEDIF(F122,G122+1,"m")/(12/H122),0))))</f>
        <v/>
      </c>
      <c r="K122" s="19" t="str">
        <f aca="false">IF(J122="","",J122*I122)</f>
        <v/>
      </c>
      <c r="L122" s="19" t="str">
        <f aca="false">IF(A122="","",SUMIFS(الدفعات!$C:$C,الدفعات!$A:$A,A122))</f>
        <v/>
      </c>
      <c r="M122" s="19" t="str">
        <f aca="false">IF(K122="","",MAX(0,K122-L122))</f>
        <v/>
      </c>
      <c r="N122" s="20" t="str">
        <f aca="true">IF(K122="","",IF(M122&gt;0,"متأخر",IF(O122="انتهى العقد","منتهي",IF(AND(ISNUMBER(O122),O122-TODAY()&lt;=7),"قريب","منتظم"))))</f>
        <v/>
      </c>
      <c r="O122" s="21" t="str">
        <f aca="false">IF(J122="","",IF(EDATE(F122,J122*(12/H122))&gt;G122,"انتهى العقد",EDATE(F122,J122*(12/H122))))</f>
        <v/>
      </c>
      <c r="P122" s="22" t="str">
        <f aca="true">IF(G122="","",G122-TODAY())</f>
        <v/>
      </c>
    </row>
    <row r="123" customFormat="false" ht="15" hidden="false" customHeight="false" outlineLevel="0" collapsed="false">
      <c r="A123" s="15"/>
      <c r="B123" s="15"/>
      <c r="C123" s="15"/>
      <c r="D123" s="16"/>
      <c r="E123" s="15"/>
      <c r="F123" s="17"/>
      <c r="G123" s="17"/>
      <c r="H123" s="18" t="str">
        <f aca="false">IF(E123="","",IF(E123="شهري",12,IF(E123="ربع سنوي",4,IF(E123="نصف سنوي",2,IF(E123="سنوي",1,"")))))</f>
        <v/>
      </c>
      <c r="I123" s="19" t="str">
        <f aca="false">IF(OR(H123="",D123=""),"",D123/H123)</f>
        <v/>
      </c>
      <c r="J123" s="18" t="str">
        <f aca="true">IF(OR(H123="",F123="",G123=""),"",IF(TODAY()&lt;F123,0,MIN(INT(DATEDIF(F123,MIN(TODAY(),G123),"m")/(12/H123))+1,ROUNDUP(DATEDIF(F123,G123+1,"m")/(12/H123),0))))</f>
        <v/>
      </c>
      <c r="K123" s="19" t="str">
        <f aca="false">IF(J123="","",J123*I123)</f>
        <v/>
      </c>
      <c r="L123" s="19" t="str">
        <f aca="false">IF(A123="","",SUMIFS(الدفعات!$C:$C,الدفعات!$A:$A,A123))</f>
        <v/>
      </c>
      <c r="M123" s="19" t="str">
        <f aca="false">IF(K123="","",MAX(0,K123-L123))</f>
        <v/>
      </c>
      <c r="N123" s="20" t="str">
        <f aca="true">IF(K123="","",IF(M123&gt;0,"متأخر",IF(O123="انتهى العقد","منتهي",IF(AND(ISNUMBER(O123),O123-TODAY()&lt;=7),"قريب","منتظم"))))</f>
        <v/>
      </c>
      <c r="O123" s="21" t="str">
        <f aca="false">IF(J123="","",IF(EDATE(F123,J123*(12/H123))&gt;G123,"انتهى العقد",EDATE(F123,J123*(12/H123))))</f>
        <v/>
      </c>
      <c r="P123" s="22" t="str">
        <f aca="true">IF(G123="","",G123-TODAY())</f>
        <v/>
      </c>
    </row>
    <row r="124" customFormat="false" ht="15" hidden="false" customHeight="false" outlineLevel="0" collapsed="false">
      <c r="A124" s="15"/>
      <c r="B124" s="15"/>
      <c r="C124" s="15"/>
      <c r="D124" s="16"/>
      <c r="E124" s="15"/>
      <c r="F124" s="17"/>
      <c r="G124" s="17"/>
      <c r="H124" s="18" t="str">
        <f aca="false">IF(E124="","",IF(E124="شهري",12,IF(E124="ربع سنوي",4,IF(E124="نصف سنوي",2,IF(E124="سنوي",1,"")))))</f>
        <v/>
      </c>
      <c r="I124" s="19" t="str">
        <f aca="false">IF(OR(H124="",D124=""),"",D124/H124)</f>
        <v/>
      </c>
      <c r="J124" s="18" t="str">
        <f aca="true">IF(OR(H124="",F124="",G124=""),"",IF(TODAY()&lt;F124,0,MIN(INT(DATEDIF(F124,MIN(TODAY(),G124),"m")/(12/H124))+1,ROUNDUP(DATEDIF(F124,G124+1,"m")/(12/H124),0))))</f>
        <v/>
      </c>
      <c r="K124" s="19" t="str">
        <f aca="false">IF(J124="","",J124*I124)</f>
        <v/>
      </c>
      <c r="L124" s="19" t="str">
        <f aca="false">IF(A124="","",SUMIFS(الدفعات!$C:$C,الدفعات!$A:$A,A124))</f>
        <v/>
      </c>
      <c r="M124" s="19" t="str">
        <f aca="false">IF(K124="","",MAX(0,K124-L124))</f>
        <v/>
      </c>
      <c r="N124" s="20" t="str">
        <f aca="true">IF(K124="","",IF(M124&gt;0,"متأخر",IF(O124="انتهى العقد","منتهي",IF(AND(ISNUMBER(O124),O124-TODAY()&lt;=7),"قريب","منتظم"))))</f>
        <v/>
      </c>
      <c r="O124" s="21" t="str">
        <f aca="false">IF(J124="","",IF(EDATE(F124,J124*(12/H124))&gt;G124,"انتهى العقد",EDATE(F124,J124*(12/H124))))</f>
        <v/>
      </c>
      <c r="P124" s="22" t="str">
        <f aca="true">IF(G124="","",G124-TODAY())</f>
        <v/>
      </c>
    </row>
    <row r="125" customFormat="false" ht="15" hidden="false" customHeight="false" outlineLevel="0" collapsed="false">
      <c r="A125" s="15"/>
      <c r="B125" s="15"/>
      <c r="C125" s="15"/>
      <c r="D125" s="16"/>
      <c r="E125" s="15"/>
      <c r="F125" s="17"/>
      <c r="G125" s="17"/>
      <c r="H125" s="18" t="str">
        <f aca="false">IF(E125="","",IF(E125="شهري",12,IF(E125="ربع سنوي",4,IF(E125="نصف سنوي",2,IF(E125="سنوي",1,"")))))</f>
        <v/>
      </c>
      <c r="I125" s="19" t="str">
        <f aca="false">IF(OR(H125="",D125=""),"",D125/H125)</f>
        <v/>
      </c>
      <c r="J125" s="18" t="str">
        <f aca="true">IF(OR(H125="",F125="",G125=""),"",IF(TODAY()&lt;F125,0,MIN(INT(DATEDIF(F125,MIN(TODAY(),G125),"m")/(12/H125))+1,ROUNDUP(DATEDIF(F125,G125+1,"m")/(12/H125),0))))</f>
        <v/>
      </c>
      <c r="K125" s="19" t="str">
        <f aca="false">IF(J125="","",J125*I125)</f>
        <v/>
      </c>
      <c r="L125" s="19" t="str">
        <f aca="false">IF(A125="","",SUMIFS(الدفعات!$C:$C,الدفعات!$A:$A,A125))</f>
        <v/>
      </c>
      <c r="M125" s="19" t="str">
        <f aca="false">IF(K125="","",MAX(0,K125-L125))</f>
        <v/>
      </c>
      <c r="N125" s="20" t="str">
        <f aca="true">IF(K125="","",IF(M125&gt;0,"متأخر",IF(O125="انتهى العقد","منتهي",IF(AND(ISNUMBER(O125),O125-TODAY()&lt;=7),"قريب","منتظم"))))</f>
        <v/>
      </c>
      <c r="O125" s="21" t="str">
        <f aca="false">IF(J125="","",IF(EDATE(F125,J125*(12/H125))&gt;G125,"انتهى العقد",EDATE(F125,J125*(12/H125))))</f>
        <v/>
      </c>
      <c r="P125" s="22" t="str">
        <f aca="true">IF(G125="","",G125-TODAY())</f>
        <v/>
      </c>
    </row>
    <row r="126" customFormat="false" ht="15" hidden="false" customHeight="false" outlineLevel="0" collapsed="false">
      <c r="A126" s="15"/>
      <c r="B126" s="15"/>
      <c r="C126" s="15"/>
      <c r="D126" s="16"/>
      <c r="E126" s="15"/>
      <c r="F126" s="17"/>
      <c r="G126" s="17"/>
      <c r="H126" s="18" t="str">
        <f aca="false">IF(E126="","",IF(E126="شهري",12,IF(E126="ربع سنوي",4,IF(E126="نصف سنوي",2,IF(E126="سنوي",1,"")))))</f>
        <v/>
      </c>
      <c r="I126" s="19" t="str">
        <f aca="false">IF(OR(H126="",D126=""),"",D126/H126)</f>
        <v/>
      </c>
      <c r="J126" s="18" t="str">
        <f aca="true">IF(OR(H126="",F126="",G126=""),"",IF(TODAY()&lt;F126,0,MIN(INT(DATEDIF(F126,MIN(TODAY(),G126),"m")/(12/H126))+1,ROUNDUP(DATEDIF(F126,G126+1,"m")/(12/H126),0))))</f>
        <v/>
      </c>
      <c r="K126" s="19" t="str">
        <f aca="false">IF(J126="","",J126*I126)</f>
        <v/>
      </c>
      <c r="L126" s="19" t="str">
        <f aca="false">IF(A126="","",SUMIFS(الدفعات!$C:$C,الدفعات!$A:$A,A126))</f>
        <v/>
      </c>
      <c r="M126" s="19" t="str">
        <f aca="false">IF(K126="","",MAX(0,K126-L126))</f>
        <v/>
      </c>
      <c r="N126" s="20" t="str">
        <f aca="true">IF(K126="","",IF(M126&gt;0,"متأخر",IF(O126="انتهى العقد","منتهي",IF(AND(ISNUMBER(O126),O126-TODAY()&lt;=7),"قريب","منتظم"))))</f>
        <v/>
      </c>
      <c r="O126" s="21" t="str">
        <f aca="false">IF(J126="","",IF(EDATE(F126,J126*(12/H126))&gt;G126,"انتهى العقد",EDATE(F126,J126*(12/H126))))</f>
        <v/>
      </c>
      <c r="P126" s="22" t="str">
        <f aca="true">IF(G126="","",G126-TODAY())</f>
        <v/>
      </c>
    </row>
    <row r="127" customFormat="false" ht="15" hidden="false" customHeight="false" outlineLevel="0" collapsed="false">
      <c r="A127" s="15"/>
      <c r="B127" s="15"/>
      <c r="C127" s="15"/>
      <c r="D127" s="16"/>
      <c r="E127" s="15"/>
      <c r="F127" s="17"/>
      <c r="G127" s="17"/>
      <c r="H127" s="18" t="str">
        <f aca="false">IF(E127="","",IF(E127="شهري",12,IF(E127="ربع سنوي",4,IF(E127="نصف سنوي",2,IF(E127="سنوي",1,"")))))</f>
        <v/>
      </c>
      <c r="I127" s="19" t="str">
        <f aca="false">IF(OR(H127="",D127=""),"",D127/H127)</f>
        <v/>
      </c>
      <c r="J127" s="18" t="str">
        <f aca="true">IF(OR(H127="",F127="",G127=""),"",IF(TODAY()&lt;F127,0,MIN(INT(DATEDIF(F127,MIN(TODAY(),G127),"m")/(12/H127))+1,ROUNDUP(DATEDIF(F127,G127+1,"m")/(12/H127),0))))</f>
        <v/>
      </c>
      <c r="K127" s="19" t="str">
        <f aca="false">IF(J127="","",J127*I127)</f>
        <v/>
      </c>
      <c r="L127" s="19" t="str">
        <f aca="false">IF(A127="","",SUMIFS(الدفعات!$C:$C,الدفعات!$A:$A,A127))</f>
        <v/>
      </c>
      <c r="M127" s="19" t="str">
        <f aca="false">IF(K127="","",MAX(0,K127-L127))</f>
        <v/>
      </c>
      <c r="N127" s="20" t="str">
        <f aca="true">IF(K127="","",IF(M127&gt;0,"متأخر",IF(O127="انتهى العقد","منتهي",IF(AND(ISNUMBER(O127),O127-TODAY()&lt;=7),"قريب","منتظم"))))</f>
        <v/>
      </c>
      <c r="O127" s="21" t="str">
        <f aca="false">IF(J127="","",IF(EDATE(F127,J127*(12/H127))&gt;G127,"انتهى العقد",EDATE(F127,J127*(12/H127))))</f>
        <v/>
      </c>
      <c r="P127" s="22" t="str">
        <f aca="true">IF(G127="","",G127-TODAY())</f>
        <v/>
      </c>
    </row>
    <row r="128" customFormat="false" ht="15" hidden="false" customHeight="false" outlineLevel="0" collapsed="false">
      <c r="A128" s="15"/>
      <c r="B128" s="15"/>
      <c r="C128" s="15"/>
      <c r="D128" s="16"/>
      <c r="E128" s="15"/>
      <c r="F128" s="17"/>
      <c r="G128" s="17"/>
      <c r="H128" s="18" t="str">
        <f aca="false">IF(E128="","",IF(E128="شهري",12,IF(E128="ربع سنوي",4,IF(E128="نصف سنوي",2,IF(E128="سنوي",1,"")))))</f>
        <v/>
      </c>
      <c r="I128" s="19" t="str">
        <f aca="false">IF(OR(H128="",D128=""),"",D128/H128)</f>
        <v/>
      </c>
      <c r="J128" s="18" t="str">
        <f aca="true">IF(OR(H128="",F128="",G128=""),"",IF(TODAY()&lt;F128,0,MIN(INT(DATEDIF(F128,MIN(TODAY(),G128),"m")/(12/H128))+1,ROUNDUP(DATEDIF(F128,G128+1,"m")/(12/H128),0))))</f>
        <v/>
      </c>
      <c r="K128" s="19" t="str">
        <f aca="false">IF(J128="","",J128*I128)</f>
        <v/>
      </c>
      <c r="L128" s="19" t="str">
        <f aca="false">IF(A128="","",SUMIFS(الدفعات!$C:$C,الدفعات!$A:$A,A128))</f>
        <v/>
      </c>
      <c r="M128" s="19" t="str">
        <f aca="false">IF(K128="","",MAX(0,K128-L128))</f>
        <v/>
      </c>
      <c r="N128" s="20" t="str">
        <f aca="true">IF(K128="","",IF(M128&gt;0,"متأخر",IF(O128="انتهى العقد","منتهي",IF(AND(ISNUMBER(O128),O128-TODAY()&lt;=7),"قريب","منتظم"))))</f>
        <v/>
      </c>
      <c r="O128" s="21" t="str">
        <f aca="false">IF(J128="","",IF(EDATE(F128,J128*(12/H128))&gt;G128,"انتهى العقد",EDATE(F128,J128*(12/H128))))</f>
        <v/>
      </c>
      <c r="P128" s="22" t="str">
        <f aca="true">IF(G128="","",G128-TODAY())</f>
        <v/>
      </c>
    </row>
    <row r="129" customFormat="false" ht="15" hidden="false" customHeight="false" outlineLevel="0" collapsed="false">
      <c r="A129" s="15"/>
      <c r="B129" s="15"/>
      <c r="C129" s="15"/>
      <c r="D129" s="16"/>
      <c r="E129" s="15"/>
      <c r="F129" s="17"/>
      <c r="G129" s="17"/>
      <c r="H129" s="18" t="str">
        <f aca="false">IF(E129="","",IF(E129="شهري",12,IF(E129="ربع سنوي",4,IF(E129="نصف سنوي",2,IF(E129="سنوي",1,"")))))</f>
        <v/>
      </c>
      <c r="I129" s="19" t="str">
        <f aca="false">IF(OR(H129="",D129=""),"",D129/H129)</f>
        <v/>
      </c>
      <c r="J129" s="18" t="str">
        <f aca="true">IF(OR(H129="",F129="",G129=""),"",IF(TODAY()&lt;F129,0,MIN(INT(DATEDIF(F129,MIN(TODAY(),G129),"m")/(12/H129))+1,ROUNDUP(DATEDIF(F129,G129+1,"m")/(12/H129),0))))</f>
        <v/>
      </c>
      <c r="K129" s="19" t="str">
        <f aca="false">IF(J129="","",J129*I129)</f>
        <v/>
      </c>
      <c r="L129" s="19" t="str">
        <f aca="false">IF(A129="","",SUMIFS(الدفعات!$C:$C,الدفعات!$A:$A,A129))</f>
        <v/>
      </c>
      <c r="M129" s="19" t="str">
        <f aca="false">IF(K129="","",MAX(0,K129-L129))</f>
        <v/>
      </c>
      <c r="N129" s="20" t="str">
        <f aca="true">IF(K129="","",IF(M129&gt;0,"متأخر",IF(O129="انتهى العقد","منتهي",IF(AND(ISNUMBER(O129),O129-TODAY()&lt;=7),"قريب","منتظم"))))</f>
        <v/>
      </c>
      <c r="O129" s="21" t="str">
        <f aca="false">IF(J129="","",IF(EDATE(F129,J129*(12/H129))&gt;G129,"انتهى العقد",EDATE(F129,J129*(12/H129))))</f>
        <v/>
      </c>
      <c r="P129" s="22" t="str">
        <f aca="true">IF(G129="","",G129-TODAY())</f>
        <v/>
      </c>
    </row>
    <row r="130" customFormat="false" ht="15" hidden="false" customHeight="false" outlineLevel="0" collapsed="false">
      <c r="A130" s="15"/>
      <c r="B130" s="15"/>
      <c r="C130" s="15"/>
      <c r="D130" s="16"/>
      <c r="E130" s="15"/>
      <c r="F130" s="17"/>
      <c r="G130" s="17"/>
      <c r="H130" s="18" t="str">
        <f aca="false">IF(E130="","",IF(E130="شهري",12,IF(E130="ربع سنوي",4,IF(E130="نصف سنوي",2,IF(E130="سنوي",1,"")))))</f>
        <v/>
      </c>
      <c r="I130" s="19" t="str">
        <f aca="false">IF(OR(H130="",D130=""),"",D130/H130)</f>
        <v/>
      </c>
      <c r="J130" s="18" t="str">
        <f aca="true">IF(OR(H130="",F130="",G130=""),"",IF(TODAY()&lt;F130,0,MIN(INT(DATEDIF(F130,MIN(TODAY(),G130),"m")/(12/H130))+1,ROUNDUP(DATEDIF(F130,G130+1,"m")/(12/H130),0))))</f>
        <v/>
      </c>
      <c r="K130" s="19" t="str">
        <f aca="false">IF(J130="","",J130*I130)</f>
        <v/>
      </c>
      <c r="L130" s="19" t="str">
        <f aca="false">IF(A130="","",SUMIFS(الدفعات!$C:$C,الدفعات!$A:$A,A130))</f>
        <v/>
      </c>
      <c r="M130" s="19" t="str">
        <f aca="false">IF(K130="","",MAX(0,K130-L130))</f>
        <v/>
      </c>
      <c r="N130" s="20" t="str">
        <f aca="true">IF(K130="","",IF(M130&gt;0,"متأخر",IF(O130="انتهى العقد","منتهي",IF(AND(ISNUMBER(O130),O130-TODAY()&lt;=7),"قريب","منتظم"))))</f>
        <v/>
      </c>
      <c r="O130" s="21" t="str">
        <f aca="false">IF(J130="","",IF(EDATE(F130,J130*(12/H130))&gt;G130,"انتهى العقد",EDATE(F130,J130*(12/H130))))</f>
        <v/>
      </c>
      <c r="P130" s="22" t="str">
        <f aca="true">IF(G130="","",G130-TODAY())</f>
        <v/>
      </c>
    </row>
    <row r="131" customFormat="false" ht="15" hidden="false" customHeight="false" outlineLevel="0" collapsed="false">
      <c r="A131" s="15"/>
      <c r="B131" s="15"/>
      <c r="C131" s="15"/>
      <c r="D131" s="16"/>
      <c r="E131" s="15"/>
      <c r="F131" s="17"/>
      <c r="G131" s="17"/>
      <c r="H131" s="18" t="str">
        <f aca="false">IF(E131="","",IF(E131="شهري",12,IF(E131="ربع سنوي",4,IF(E131="نصف سنوي",2,IF(E131="سنوي",1,"")))))</f>
        <v/>
      </c>
      <c r="I131" s="19" t="str">
        <f aca="false">IF(OR(H131="",D131=""),"",D131/H131)</f>
        <v/>
      </c>
      <c r="J131" s="18" t="str">
        <f aca="true">IF(OR(H131="",F131="",G131=""),"",IF(TODAY()&lt;F131,0,MIN(INT(DATEDIF(F131,MIN(TODAY(),G131),"m")/(12/H131))+1,ROUNDUP(DATEDIF(F131,G131+1,"m")/(12/H131),0))))</f>
        <v/>
      </c>
      <c r="K131" s="19" t="str">
        <f aca="false">IF(J131="","",J131*I131)</f>
        <v/>
      </c>
      <c r="L131" s="19" t="str">
        <f aca="false">IF(A131="","",SUMIFS(الدفعات!$C:$C,الدفعات!$A:$A,A131))</f>
        <v/>
      </c>
      <c r="M131" s="19" t="str">
        <f aca="false">IF(K131="","",MAX(0,K131-L131))</f>
        <v/>
      </c>
      <c r="N131" s="20" t="str">
        <f aca="true">IF(K131="","",IF(M131&gt;0,"متأخر",IF(O131="انتهى العقد","منتهي",IF(AND(ISNUMBER(O131),O131-TODAY()&lt;=7),"قريب","منتظم"))))</f>
        <v/>
      </c>
      <c r="O131" s="21" t="str">
        <f aca="false">IF(J131="","",IF(EDATE(F131,J131*(12/H131))&gt;G131,"انتهى العقد",EDATE(F131,J131*(12/H131))))</f>
        <v/>
      </c>
      <c r="P131" s="22" t="str">
        <f aca="true">IF(G131="","",G131-TODAY())</f>
        <v/>
      </c>
    </row>
    <row r="132" customFormat="false" ht="15" hidden="false" customHeight="false" outlineLevel="0" collapsed="false">
      <c r="A132" s="15"/>
      <c r="B132" s="15"/>
      <c r="C132" s="15"/>
      <c r="D132" s="16"/>
      <c r="E132" s="15"/>
      <c r="F132" s="17"/>
      <c r="G132" s="17"/>
      <c r="H132" s="18" t="str">
        <f aca="false">IF(E132="","",IF(E132="شهري",12,IF(E132="ربع سنوي",4,IF(E132="نصف سنوي",2,IF(E132="سنوي",1,"")))))</f>
        <v/>
      </c>
      <c r="I132" s="19" t="str">
        <f aca="false">IF(OR(H132="",D132=""),"",D132/H132)</f>
        <v/>
      </c>
      <c r="J132" s="18" t="str">
        <f aca="true">IF(OR(H132="",F132="",G132=""),"",IF(TODAY()&lt;F132,0,MIN(INT(DATEDIF(F132,MIN(TODAY(),G132),"m")/(12/H132))+1,ROUNDUP(DATEDIF(F132,G132+1,"m")/(12/H132),0))))</f>
        <v/>
      </c>
      <c r="K132" s="19" t="str">
        <f aca="false">IF(J132="","",J132*I132)</f>
        <v/>
      </c>
      <c r="L132" s="19" t="str">
        <f aca="false">IF(A132="","",SUMIFS(الدفعات!$C:$C,الدفعات!$A:$A,A132))</f>
        <v/>
      </c>
      <c r="M132" s="19" t="str">
        <f aca="false">IF(K132="","",MAX(0,K132-L132))</f>
        <v/>
      </c>
      <c r="N132" s="20" t="str">
        <f aca="true">IF(K132="","",IF(M132&gt;0,"متأخر",IF(O132="انتهى العقد","منتهي",IF(AND(ISNUMBER(O132),O132-TODAY()&lt;=7),"قريب","منتظم"))))</f>
        <v/>
      </c>
      <c r="O132" s="21" t="str">
        <f aca="false">IF(J132="","",IF(EDATE(F132,J132*(12/H132))&gt;G132,"انتهى العقد",EDATE(F132,J132*(12/H132))))</f>
        <v/>
      </c>
      <c r="P132" s="22" t="str">
        <f aca="true">IF(G132="","",G132-TODAY())</f>
        <v/>
      </c>
    </row>
    <row r="133" customFormat="false" ht="15" hidden="false" customHeight="false" outlineLevel="0" collapsed="false">
      <c r="A133" s="15"/>
      <c r="B133" s="15"/>
      <c r="C133" s="15"/>
      <c r="D133" s="16"/>
      <c r="E133" s="15"/>
      <c r="F133" s="17"/>
      <c r="G133" s="17"/>
      <c r="H133" s="18" t="str">
        <f aca="false">IF(E133="","",IF(E133="شهري",12,IF(E133="ربع سنوي",4,IF(E133="نصف سنوي",2,IF(E133="سنوي",1,"")))))</f>
        <v/>
      </c>
      <c r="I133" s="19" t="str">
        <f aca="false">IF(OR(H133="",D133=""),"",D133/H133)</f>
        <v/>
      </c>
      <c r="J133" s="18" t="str">
        <f aca="true">IF(OR(H133="",F133="",G133=""),"",IF(TODAY()&lt;F133,0,MIN(INT(DATEDIF(F133,MIN(TODAY(),G133),"m")/(12/H133))+1,ROUNDUP(DATEDIF(F133,G133+1,"m")/(12/H133),0))))</f>
        <v/>
      </c>
      <c r="K133" s="19" t="str">
        <f aca="false">IF(J133="","",J133*I133)</f>
        <v/>
      </c>
      <c r="L133" s="19" t="str">
        <f aca="false">IF(A133="","",SUMIFS(الدفعات!$C:$C,الدفعات!$A:$A,A133))</f>
        <v/>
      </c>
      <c r="M133" s="19" t="str">
        <f aca="false">IF(K133="","",MAX(0,K133-L133))</f>
        <v/>
      </c>
      <c r="N133" s="20" t="str">
        <f aca="true">IF(K133="","",IF(M133&gt;0,"متأخر",IF(O133="انتهى العقد","منتهي",IF(AND(ISNUMBER(O133),O133-TODAY()&lt;=7),"قريب","منتظم"))))</f>
        <v/>
      </c>
      <c r="O133" s="21" t="str">
        <f aca="false">IF(J133="","",IF(EDATE(F133,J133*(12/H133))&gt;G133,"انتهى العقد",EDATE(F133,J133*(12/H133))))</f>
        <v/>
      </c>
      <c r="P133" s="22" t="str">
        <f aca="true">IF(G133="","",G133-TODAY())</f>
        <v/>
      </c>
    </row>
    <row r="134" customFormat="false" ht="15" hidden="false" customHeight="false" outlineLevel="0" collapsed="false">
      <c r="A134" s="15"/>
      <c r="B134" s="15"/>
      <c r="C134" s="15"/>
      <c r="D134" s="16"/>
      <c r="E134" s="15"/>
      <c r="F134" s="17"/>
      <c r="G134" s="17"/>
      <c r="H134" s="18" t="str">
        <f aca="false">IF(E134="","",IF(E134="شهري",12,IF(E134="ربع سنوي",4,IF(E134="نصف سنوي",2,IF(E134="سنوي",1,"")))))</f>
        <v/>
      </c>
      <c r="I134" s="19" t="str">
        <f aca="false">IF(OR(H134="",D134=""),"",D134/H134)</f>
        <v/>
      </c>
      <c r="J134" s="18" t="str">
        <f aca="true">IF(OR(H134="",F134="",G134=""),"",IF(TODAY()&lt;F134,0,MIN(INT(DATEDIF(F134,MIN(TODAY(),G134),"m")/(12/H134))+1,ROUNDUP(DATEDIF(F134,G134+1,"m")/(12/H134),0))))</f>
        <v/>
      </c>
      <c r="K134" s="19" t="str">
        <f aca="false">IF(J134="","",J134*I134)</f>
        <v/>
      </c>
      <c r="L134" s="19" t="str">
        <f aca="false">IF(A134="","",SUMIFS(الدفعات!$C:$C,الدفعات!$A:$A,A134))</f>
        <v/>
      </c>
      <c r="M134" s="19" t="str">
        <f aca="false">IF(K134="","",MAX(0,K134-L134))</f>
        <v/>
      </c>
      <c r="N134" s="20" t="str">
        <f aca="true">IF(K134="","",IF(M134&gt;0,"متأخر",IF(O134="انتهى العقد","منتهي",IF(AND(ISNUMBER(O134),O134-TODAY()&lt;=7),"قريب","منتظم"))))</f>
        <v/>
      </c>
      <c r="O134" s="21" t="str">
        <f aca="false">IF(J134="","",IF(EDATE(F134,J134*(12/H134))&gt;G134,"انتهى العقد",EDATE(F134,J134*(12/H134))))</f>
        <v/>
      </c>
      <c r="P134" s="22" t="str">
        <f aca="true">IF(G134="","",G134-TODAY())</f>
        <v/>
      </c>
    </row>
    <row r="135" customFormat="false" ht="15" hidden="false" customHeight="false" outlineLevel="0" collapsed="false">
      <c r="A135" s="15"/>
      <c r="B135" s="15"/>
      <c r="C135" s="15"/>
      <c r="D135" s="16"/>
      <c r="E135" s="15"/>
      <c r="F135" s="17"/>
      <c r="G135" s="17"/>
      <c r="H135" s="18" t="str">
        <f aca="false">IF(E135="","",IF(E135="شهري",12,IF(E135="ربع سنوي",4,IF(E135="نصف سنوي",2,IF(E135="سنوي",1,"")))))</f>
        <v/>
      </c>
      <c r="I135" s="19" t="str">
        <f aca="false">IF(OR(H135="",D135=""),"",D135/H135)</f>
        <v/>
      </c>
      <c r="J135" s="18" t="str">
        <f aca="true">IF(OR(H135="",F135="",G135=""),"",IF(TODAY()&lt;F135,0,MIN(INT(DATEDIF(F135,MIN(TODAY(),G135),"m")/(12/H135))+1,ROUNDUP(DATEDIF(F135,G135+1,"m")/(12/H135),0))))</f>
        <v/>
      </c>
      <c r="K135" s="19" t="str">
        <f aca="false">IF(J135="","",J135*I135)</f>
        <v/>
      </c>
      <c r="L135" s="19" t="str">
        <f aca="false">IF(A135="","",SUMIFS(الدفعات!$C:$C,الدفعات!$A:$A,A135))</f>
        <v/>
      </c>
      <c r="M135" s="19" t="str">
        <f aca="false">IF(K135="","",MAX(0,K135-L135))</f>
        <v/>
      </c>
      <c r="N135" s="20" t="str">
        <f aca="true">IF(K135="","",IF(M135&gt;0,"متأخر",IF(O135="انتهى العقد","منتهي",IF(AND(ISNUMBER(O135),O135-TODAY()&lt;=7),"قريب","منتظم"))))</f>
        <v/>
      </c>
      <c r="O135" s="21" t="str">
        <f aca="false">IF(J135="","",IF(EDATE(F135,J135*(12/H135))&gt;G135,"انتهى العقد",EDATE(F135,J135*(12/H135))))</f>
        <v/>
      </c>
      <c r="P135" s="22" t="str">
        <f aca="true">IF(G135="","",G135-TODAY())</f>
        <v/>
      </c>
    </row>
    <row r="136" customFormat="false" ht="15" hidden="false" customHeight="false" outlineLevel="0" collapsed="false">
      <c r="A136" s="15"/>
      <c r="B136" s="15"/>
      <c r="C136" s="15"/>
      <c r="D136" s="16"/>
      <c r="E136" s="15"/>
      <c r="F136" s="17"/>
      <c r="G136" s="17"/>
      <c r="H136" s="18" t="str">
        <f aca="false">IF(E136="","",IF(E136="شهري",12,IF(E136="ربع سنوي",4,IF(E136="نصف سنوي",2,IF(E136="سنوي",1,"")))))</f>
        <v/>
      </c>
      <c r="I136" s="19" t="str">
        <f aca="false">IF(OR(H136="",D136=""),"",D136/H136)</f>
        <v/>
      </c>
      <c r="J136" s="18" t="str">
        <f aca="true">IF(OR(H136="",F136="",G136=""),"",IF(TODAY()&lt;F136,0,MIN(INT(DATEDIF(F136,MIN(TODAY(),G136),"m")/(12/H136))+1,ROUNDUP(DATEDIF(F136,G136+1,"m")/(12/H136),0))))</f>
        <v/>
      </c>
      <c r="K136" s="19" t="str">
        <f aca="false">IF(J136="","",J136*I136)</f>
        <v/>
      </c>
      <c r="L136" s="19" t="str">
        <f aca="false">IF(A136="","",SUMIFS(الدفعات!$C:$C,الدفعات!$A:$A,A136))</f>
        <v/>
      </c>
      <c r="M136" s="19" t="str">
        <f aca="false">IF(K136="","",MAX(0,K136-L136))</f>
        <v/>
      </c>
      <c r="N136" s="20" t="str">
        <f aca="true">IF(K136="","",IF(M136&gt;0,"متأخر",IF(O136="انتهى العقد","منتهي",IF(AND(ISNUMBER(O136),O136-TODAY()&lt;=7),"قريب","منتظم"))))</f>
        <v/>
      </c>
      <c r="O136" s="21" t="str">
        <f aca="false">IF(J136="","",IF(EDATE(F136,J136*(12/H136))&gt;G136,"انتهى العقد",EDATE(F136,J136*(12/H136))))</f>
        <v/>
      </c>
      <c r="P136" s="22" t="str">
        <f aca="true">IF(G136="","",G136-TODAY())</f>
        <v/>
      </c>
    </row>
    <row r="137" customFormat="false" ht="15" hidden="false" customHeight="false" outlineLevel="0" collapsed="false">
      <c r="A137" s="15"/>
      <c r="B137" s="15"/>
      <c r="C137" s="15"/>
      <c r="D137" s="16"/>
      <c r="E137" s="15"/>
      <c r="F137" s="17"/>
      <c r="G137" s="17"/>
      <c r="H137" s="18" t="str">
        <f aca="false">IF(E137="","",IF(E137="شهري",12,IF(E137="ربع سنوي",4,IF(E137="نصف سنوي",2,IF(E137="سنوي",1,"")))))</f>
        <v/>
      </c>
      <c r="I137" s="19" t="str">
        <f aca="false">IF(OR(H137="",D137=""),"",D137/H137)</f>
        <v/>
      </c>
      <c r="J137" s="18" t="str">
        <f aca="true">IF(OR(H137="",F137="",G137=""),"",IF(TODAY()&lt;F137,0,MIN(INT(DATEDIF(F137,MIN(TODAY(),G137),"m")/(12/H137))+1,ROUNDUP(DATEDIF(F137,G137+1,"m")/(12/H137),0))))</f>
        <v/>
      </c>
      <c r="K137" s="19" t="str">
        <f aca="false">IF(J137="","",J137*I137)</f>
        <v/>
      </c>
      <c r="L137" s="19" t="str">
        <f aca="false">IF(A137="","",SUMIFS(الدفعات!$C:$C,الدفعات!$A:$A,A137))</f>
        <v/>
      </c>
      <c r="M137" s="19" t="str">
        <f aca="false">IF(K137="","",MAX(0,K137-L137))</f>
        <v/>
      </c>
      <c r="N137" s="20" t="str">
        <f aca="true">IF(K137="","",IF(M137&gt;0,"متأخر",IF(O137="انتهى العقد","منتهي",IF(AND(ISNUMBER(O137),O137-TODAY()&lt;=7),"قريب","منتظم"))))</f>
        <v/>
      </c>
      <c r="O137" s="21" t="str">
        <f aca="false">IF(J137="","",IF(EDATE(F137,J137*(12/H137))&gt;G137,"انتهى العقد",EDATE(F137,J137*(12/H137))))</f>
        <v/>
      </c>
      <c r="P137" s="22" t="str">
        <f aca="true">IF(G137="","",G137-TODAY())</f>
        <v/>
      </c>
    </row>
    <row r="138" customFormat="false" ht="15" hidden="false" customHeight="false" outlineLevel="0" collapsed="false">
      <c r="A138" s="15"/>
      <c r="B138" s="15"/>
      <c r="C138" s="15"/>
      <c r="D138" s="16"/>
      <c r="E138" s="15"/>
      <c r="F138" s="17"/>
      <c r="G138" s="17"/>
      <c r="H138" s="18" t="str">
        <f aca="false">IF(E138="","",IF(E138="شهري",12,IF(E138="ربع سنوي",4,IF(E138="نصف سنوي",2,IF(E138="سنوي",1,"")))))</f>
        <v/>
      </c>
      <c r="I138" s="19" t="str">
        <f aca="false">IF(OR(H138="",D138=""),"",D138/H138)</f>
        <v/>
      </c>
      <c r="J138" s="18" t="str">
        <f aca="true">IF(OR(H138="",F138="",G138=""),"",IF(TODAY()&lt;F138,0,MIN(INT(DATEDIF(F138,MIN(TODAY(),G138),"m")/(12/H138))+1,ROUNDUP(DATEDIF(F138,G138+1,"m")/(12/H138),0))))</f>
        <v/>
      </c>
      <c r="K138" s="19" t="str">
        <f aca="false">IF(J138="","",J138*I138)</f>
        <v/>
      </c>
      <c r="L138" s="19" t="str">
        <f aca="false">IF(A138="","",SUMIFS(الدفعات!$C:$C,الدفعات!$A:$A,A138))</f>
        <v/>
      </c>
      <c r="M138" s="19" t="str">
        <f aca="false">IF(K138="","",MAX(0,K138-L138))</f>
        <v/>
      </c>
      <c r="N138" s="20" t="str">
        <f aca="true">IF(K138="","",IF(M138&gt;0,"متأخر",IF(O138="انتهى العقد","منتهي",IF(AND(ISNUMBER(O138),O138-TODAY()&lt;=7),"قريب","منتظم"))))</f>
        <v/>
      </c>
      <c r="O138" s="21" t="str">
        <f aca="false">IF(J138="","",IF(EDATE(F138,J138*(12/H138))&gt;G138,"انتهى العقد",EDATE(F138,J138*(12/H138))))</f>
        <v/>
      </c>
      <c r="P138" s="22" t="str">
        <f aca="true">IF(G138="","",G138-TODAY())</f>
        <v/>
      </c>
    </row>
    <row r="139" customFormat="false" ht="15" hidden="false" customHeight="false" outlineLevel="0" collapsed="false">
      <c r="A139" s="15"/>
      <c r="B139" s="15"/>
      <c r="C139" s="15"/>
      <c r="D139" s="16"/>
      <c r="E139" s="15"/>
      <c r="F139" s="17"/>
      <c r="G139" s="17"/>
      <c r="H139" s="18" t="str">
        <f aca="false">IF(E139="","",IF(E139="شهري",12,IF(E139="ربع سنوي",4,IF(E139="نصف سنوي",2,IF(E139="سنوي",1,"")))))</f>
        <v/>
      </c>
      <c r="I139" s="19" t="str">
        <f aca="false">IF(OR(H139="",D139=""),"",D139/H139)</f>
        <v/>
      </c>
      <c r="J139" s="18" t="str">
        <f aca="true">IF(OR(H139="",F139="",G139=""),"",IF(TODAY()&lt;F139,0,MIN(INT(DATEDIF(F139,MIN(TODAY(),G139),"m")/(12/H139))+1,ROUNDUP(DATEDIF(F139,G139+1,"m")/(12/H139),0))))</f>
        <v/>
      </c>
      <c r="K139" s="19" t="str">
        <f aca="false">IF(J139="","",J139*I139)</f>
        <v/>
      </c>
      <c r="L139" s="19" t="str">
        <f aca="false">IF(A139="","",SUMIFS(الدفعات!$C:$C,الدفعات!$A:$A,A139))</f>
        <v/>
      </c>
      <c r="M139" s="19" t="str">
        <f aca="false">IF(K139="","",MAX(0,K139-L139))</f>
        <v/>
      </c>
      <c r="N139" s="20" t="str">
        <f aca="true">IF(K139="","",IF(M139&gt;0,"متأخر",IF(O139="انتهى العقد","منتهي",IF(AND(ISNUMBER(O139),O139-TODAY()&lt;=7),"قريب","منتظم"))))</f>
        <v/>
      </c>
      <c r="O139" s="21" t="str">
        <f aca="false">IF(J139="","",IF(EDATE(F139,J139*(12/H139))&gt;G139,"انتهى العقد",EDATE(F139,J139*(12/H139))))</f>
        <v/>
      </c>
      <c r="P139" s="22" t="str">
        <f aca="true">IF(G139="","",G139-TODAY())</f>
        <v/>
      </c>
    </row>
    <row r="140" customFormat="false" ht="15" hidden="false" customHeight="false" outlineLevel="0" collapsed="false">
      <c r="A140" s="15"/>
      <c r="B140" s="15"/>
      <c r="C140" s="15"/>
      <c r="D140" s="16"/>
      <c r="E140" s="15"/>
      <c r="F140" s="17"/>
      <c r="G140" s="17"/>
      <c r="H140" s="18" t="str">
        <f aca="false">IF(E140="","",IF(E140="شهري",12,IF(E140="ربع سنوي",4,IF(E140="نصف سنوي",2,IF(E140="سنوي",1,"")))))</f>
        <v/>
      </c>
      <c r="I140" s="19" t="str">
        <f aca="false">IF(OR(H140="",D140=""),"",D140/H140)</f>
        <v/>
      </c>
      <c r="J140" s="18" t="str">
        <f aca="true">IF(OR(H140="",F140="",G140=""),"",IF(TODAY()&lt;F140,0,MIN(INT(DATEDIF(F140,MIN(TODAY(),G140),"m")/(12/H140))+1,ROUNDUP(DATEDIF(F140,G140+1,"m")/(12/H140),0))))</f>
        <v/>
      </c>
      <c r="K140" s="19" t="str">
        <f aca="false">IF(J140="","",J140*I140)</f>
        <v/>
      </c>
      <c r="L140" s="19" t="str">
        <f aca="false">IF(A140="","",SUMIFS(الدفعات!$C:$C,الدفعات!$A:$A,A140))</f>
        <v/>
      </c>
      <c r="M140" s="19" t="str">
        <f aca="false">IF(K140="","",MAX(0,K140-L140))</f>
        <v/>
      </c>
      <c r="N140" s="20" t="str">
        <f aca="true">IF(K140="","",IF(M140&gt;0,"متأخر",IF(O140="انتهى العقد","منتهي",IF(AND(ISNUMBER(O140),O140-TODAY()&lt;=7),"قريب","منتظم"))))</f>
        <v/>
      </c>
      <c r="O140" s="21" t="str">
        <f aca="false">IF(J140="","",IF(EDATE(F140,J140*(12/H140))&gt;G140,"انتهى العقد",EDATE(F140,J140*(12/H140))))</f>
        <v/>
      </c>
      <c r="P140" s="22" t="str">
        <f aca="true">IF(G140="","",G140-TODAY())</f>
        <v/>
      </c>
    </row>
    <row r="141" customFormat="false" ht="15" hidden="false" customHeight="false" outlineLevel="0" collapsed="false">
      <c r="A141" s="15"/>
      <c r="B141" s="15"/>
      <c r="C141" s="15"/>
      <c r="D141" s="16"/>
      <c r="E141" s="15"/>
      <c r="F141" s="17"/>
      <c r="G141" s="17"/>
      <c r="H141" s="18" t="str">
        <f aca="false">IF(E141="","",IF(E141="شهري",12,IF(E141="ربع سنوي",4,IF(E141="نصف سنوي",2,IF(E141="سنوي",1,"")))))</f>
        <v/>
      </c>
      <c r="I141" s="19" t="str">
        <f aca="false">IF(OR(H141="",D141=""),"",D141/H141)</f>
        <v/>
      </c>
      <c r="J141" s="18" t="str">
        <f aca="true">IF(OR(H141="",F141="",G141=""),"",IF(TODAY()&lt;F141,0,MIN(INT(DATEDIF(F141,MIN(TODAY(),G141),"m")/(12/H141))+1,ROUNDUP(DATEDIF(F141,G141+1,"m")/(12/H141),0))))</f>
        <v/>
      </c>
      <c r="K141" s="19" t="str">
        <f aca="false">IF(J141="","",J141*I141)</f>
        <v/>
      </c>
      <c r="L141" s="19" t="str">
        <f aca="false">IF(A141="","",SUMIFS(الدفعات!$C:$C,الدفعات!$A:$A,A141))</f>
        <v/>
      </c>
      <c r="M141" s="19" t="str">
        <f aca="false">IF(K141="","",MAX(0,K141-L141))</f>
        <v/>
      </c>
      <c r="N141" s="20" t="str">
        <f aca="true">IF(K141="","",IF(M141&gt;0,"متأخر",IF(O141="انتهى العقد","منتهي",IF(AND(ISNUMBER(O141),O141-TODAY()&lt;=7),"قريب","منتظم"))))</f>
        <v/>
      </c>
      <c r="O141" s="21" t="str">
        <f aca="false">IF(J141="","",IF(EDATE(F141,J141*(12/H141))&gt;G141,"انتهى العقد",EDATE(F141,J141*(12/H141))))</f>
        <v/>
      </c>
      <c r="P141" s="22" t="str">
        <f aca="true">IF(G141="","",G141-TODAY())</f>
        <v/>
      </c>
    </row>
    <row r="142" customFormat="false" ht="15" hidden="false" customHeight="false" outlineLevel="0" collapsed="false">
      <c r="A142" s="15"/>
      <c r="B142" s="15"/>
      <c r="C142" s="15"/>
      <c r="D142" s="16"/>
      <c r="E142" s="15"/>
      <c r="F142" s="17"/>
      <c r="G142" s="17"/>
      <c r="H142" s="18" t="str">
        <f aca="false">IF(E142="","",IF(E142="شهري",12,IF(E142="ربع سنوي",4,IF(E142="نصف سنوي",2,IF(E142="سنوي",1,"")))))</f>
        <v/>
      </c>
      <c r="I142" s="19" t="str">
        <f aca="false">IF(OR(H142="",D142=""),"",D142/H142)</f>
        <v/>
      </c>
      <c r="J142" s="18" t="str">
        <f aca="true">IF(OR(H142="",F142="",G142=""),"",IF(TODAY()&lt;F142,0,MIN(INT(DATEDIF(F142,MIN(TODAY(),G142),"m")/(12/H142))+1,ROUNDUP(DATEDIF(F142,G142+1,"m")/(12/H142),0))))</f>
        <v/>
      </c>
      <c r="K142" s="19" t="str">
        <f aca="false">IF(J142="","",J142*I142)</f>
        <v/>
      </c>
      <c r="L142" s="19" t="str">
        <f aca="false">IF(A142="","",SUMIFS(الدفعات!$C:$C,الدفعات!$A:$A,A142))</f>
        <v/>
      </c>
      <c r="M142" s="19" t="str">
        <f aca="false">IF(K142="","",MAX(0,K142-L142))</f>
        <v/>
      </c>
      <c r="N142" s="20" t="str">
        <f aca="true">IF(K142="","",IF(M142&gt;0,"متأخر",IF(O142="انتهى العقد","منتهي",IF(AND(ISNUMBER(O142),O142-TODAY()&lt;=7),"قريب","منتظم"))))</f>
        <v/>
      </c>
      <c r="O142" s="21" t="str">
        <f aca="false">IF(J142="","",IF(EDATE(F142,J142*(12/H142))&gt;G142,"انتهى العقد",EDATE(F142,J142*(12/H142))))</f>
        <v/>
      </c>
      <c r="P142" s="22" t="str">
        <f aca="true">IF(G142="","",G142-TODAY())</f>
        <v/>
      </c>
    </row>
    <row r="143" customFormat="false" ht="15" hidden="false" customHeight="false" outlineLevel="0" collapsed="false">
      <c r="A143" s="15"/>
      <c r="B143" s="15"/>
      <c r="C143" s="15"/>
      <c r="D143" s="16"/>
      <c r="E143" s="15"/>
      <c r="F143" s="17"/>
      <c r="G143" s="17"/>
      <c r="H143" s="18" t="str">
        <f aca="false">IF(E143="","",IF(E143="شهري",12,IF(E143="ربع سنوي",4,IF(E143="نصف سنوي",2,IF(E143="سنوي",1,"")))))</f>
        <v/>
      </c>
      <c r="I143" s="19" t="str">
        <f aca="false">IF(OR(H143="",D143=""),"",D143/H143)</f>
        <v/>
      </c>
      <c r="J143" s="18" t="str">
        <f aca="true">IF(OR(H143="",F143="",G143=""),"",IF(TODAY()&lt;F143,0,MIN(INT(DATEDIF(F143,MIN(TODAY(),G143),"m")/(12/H143))+1,ROUNDUP(DATEDIF(F143,G143+1,"m")/(12/H143),0))))</f>
        <v/>
      </c>
      <c r="K143" s="19" t="str">
        <f aca="false">IF(J143="","",J143*I143)</f>
        <v/>
      </c>
      <c r="L143" s="19" t="str">
        <f aca="false">IF(A143="","",SUMIFS(الدفعات!$C:$C,الدفعات!$A:$A,A143))</f>
        <v/>
      </c>
      <c r="M143" s="19" t="str">
        <f aca="false">IF(K143="","",MAX(0,K143-L143))</f>
        <v/>
      </c>
      <c r="N143" s="20" t="str">
        <f aca="true">IF(K143="","",IF(M143&gt;0,"متأخر",IF(O143="انتهى العقد","منتهي",IF(AND(ISNUMBER(O143),O143-TODAY()&lt;=7),"قريب","منتظم"))))</f>
        <v/>
      </c>
      <c r="O143" s="21" t="str">
        <f aca="false">IF(J143="","",IF(EDATE(F143,J143*(12/H143))&gt;G143,"انتهى العقد",EDATE(F143,J143*(12/H143))))</f>
        <v/>
      </c>
      <c r="P143" s="22" t="str">
        <f aca="true">IF(G143="","",G143-TODAY())</f>
        <v/>
      </c>
    </row>
    <row r="144" customFormat="false" ht="15" hidden="false" customHeight="false" outlineLevel="0" collapsed="false">
      <c r="A144" s="15"/>
      <c r="B144" s="15"/>
      <c r="C144" s="15"/>
      <c r="D144" s="16"/>
      <c r="E144" s="15"/>
      <c r="F144" s="17"/>
      <c r="G144" s="17"/>
      <c r="H144" s="18" t="str">
        <f aca="false">IF(E144="","",IF(E144="شهري",12,IF(E144="ربع سنوي",4,IF(E144="نصف سنوي",2,IF(E144="سنوي",1,"")))))</f>
        <v/>
      </c>
      <c r="I144" s="19" t="str">
        <f aca="false">IF(OR(H144="",D144=""),"",D144/H144)</f>
        <v/>
      </c>
      <c r="J144" s="18" t="str">
        <f aca="true">IF(OR(H144="",F144="",G144=""),"",IF(TODAY()&lt;F144,0,MIN(INT(DATEDIF(F144,MIN(TODAY(),G144),"m")/(12/H144))+1,ROUNDUP(DATEDIF(F144,G144+1,"m")/(12/H144),0))))</f>
        <v/>
      </c>
      <c r="K144" s="19" t="str">
        <f aca="false">IF(J144="","",J144*I144)</f>
        <v/>
      </c>
      <c r="L144" s="19" t="str">
        <f aca="false">IF(A144="","",SUMIFS(الدفعات!$C:$C,الدفعات!$A:$A,A144))</f>
        <v/>
      </c>
      <c r="M144" s="19" t="str">
        <f aca="false">IF(K144="","",MAX(0,K144-L144))</f>
        <v/>
      </c>
      <c r="N144" s="20" t="str">
        <f aca="true">IF(K144="","",IF(M144&gt;0,"متأخر",IF(O144="انتهى العقد","منتهي",IF(AND(ISNUMBER(O144),O144-TODAY()&lt;=7),"قريب","منتظم"))))</f>
        <v/>
      </c>
      <c r="O144" s="21" t="str">
        <f aca="false">IF(J144="","",IF(EDATE(F144,J144*(12/H144))&gt;G144,"انتهى العقد",EDATE(F144,J144*(12/H144))))</f>
        <v/>
      </c>
      <c r="P144" s="22" t="str">
        <f aca="true">IF(G144="","",G144-TODAY())</f>
        <v/>
      </c>
    </row>
    <row r="145" customFormat="false" ht="15" hidden="false" customHeight="false" outlineLevel="0" collapsed="false">
      <c r="A145" s="15"/>
      <c r="B145" s="15"/>
      <c r="C145" s="15"/>
      <c r="D145" s="16"/>
      <c r="E145" s="15"/>
      <c r="F145" s="17"/>
      <c r="G145" s="17"/>
      <c r="H145" s="18" t="str">
        <f aca="false">IF(E145="","",IF(E145="شهري",12,IF(E145="ربع سنوي",4,IF(E145="نصف سنوي",2,IF(E145="سنوي",1,"")))))</f>
        <v/>
      </c>
      <c r="I145" s="19" t="str">
        <f aca="false">IF(OR(H145="",D145=""),"",D145/H145)</f>
        <v/>
      </c>
      <c r="J145" s="18" t="str">
        <f aca="true">IF(OR(H145="",F145="",G145=""),"",IF(TODAY()&lt;F145,0,MIN(INT(DATEDIF(F145,MIN(TODAY(),G145),"m")/(12/H145))+1,ROUNDUP(DATEDIF(F145,G145+1,"m")/(12/H145),0))))</f>
        <v/>
      </c>
      <c r="K145" s="19" t="str">
        <f aca="false">IF(J145="","",J145*I145)</f>
        <v/>
      </c>
      <c r="L145" s="19" t="str">
        <f aca="false">IF(A145="","",SUMIFS(الدفعات!$C:$C,الدفعات!$A:$A,A145))</f>
        <v/>
      </c>
      <c r="M145" s="19" t="str">
        <f aca="false">IF(K145="","",MAX(0,K145-L145))</f>
        <v/>
      </c>
      <c r="N145" s="20" t="str">
        <f aca="true">IF(K145="","",IF(M145&gt;0,"متأخر",IF(O145="انتهى العقد","منتهي",IF(AND(ISNUMBER(O145),O145-TODAY()&lt;=7),"قريب","منتظم"))))</f>
        <v/>
      </c>
      <c r="O145" s="21" t="str">
        <f aca="false">IF(J145="","",IF(EDATE(F145,J145*(12/H145))&gt;G145,"انتهى العقد",EDATE(F145,J145*(12/H145))))</f>
        <v/>
      </c>
      <c r="P145" s="22" t="str">
        <f aca="true">IF(G145="","",G145-TODAY())</f>
        <v/>
      </c>
    </row>
    <row r="146" customFormat="false" ht="15" hidden="false" customHeight="false" outlineLevel="0" collapsed="false">
      <c r="A146" s="15"/>
      <c r="B146" s="15"/>
      <c r="C146" s="15"/>
      <c r="D146" s="16"/>
      <c r="E146" s="15"/>
      <c r="F146" s="17"/>
      <c r="G146" s="17"/>
      <c r="H146" s="18" t="str">
        <f aca="false">IF(E146="","",IF(E146="شهري",12,IF(E146="ربع سنوي",4,IF(E146="نصف سنوي",2,IF(E146="سنوي",1,"")))))</f>
        <v/>
      </c>
      <c r="I146" s="19" t="str">
        <f aca="false">IF(OR(H146="",D146=""),"",D146/H146)</f>
        <v/>
      </c>
      <c r="J146" s="18" t="str">
        <f aca="true">IF(OR(H146="",F146="",G146=""),"",IF(TODAY()&lt;F146,0,MIN(INT(DATEDIF(F146,MIN(TODAY(),G146),"m")/(12/H146))+1,ROUNDUP(DATEDIF(F146,G146+1,"m")/(12/H146),0))))</f>
        <v/>
      </c>
      <c r="K146" s="19" t="str">
        <f aca="false">IF(J146="","",J146*I146)</f>
        <v/>
      </c>
      <c r="L146" s="19" t="str">
        <f aca="false">IF(A146="","",SUMIFS(الدفعات!$C:$C,الدفعات!$A:$A,A146))</f>
        <v/>
      </c>
      <c r="M146" s="19" t="str">
        <f aca="false">IF(K146="","",MAX(0,K146-L146))</f>
        <v/>
      </c>
      <c r="N146" s="20" t="str">
        <f aca="true">IF(K146="","",IF(M146&gt;0,"متأخر",IF(O146="انتهى العقد","منتهي",IF(AND(ISNUMBER(O146),O146-TODAY()&lt;=7),"قريب","منتظم"))))</f>
        <v/>
      </c>
      <c r="O146" s="21" t="str">
        <f aca="false">IF(J146="","",IF(EDATE(F146,J146*(12/H146))&gt;G146,"انتهى العقد",EDATE(F146,J146*(12/H146))))</f>
        <v/>
      </c>
      <c r="P146" s="22" t="str">
        <f aca="true">IF(G146="","",G146-TODAY())</f>
        <v/>
      </c>
    </row>
    <row r="147" customFormat="false" ht="15" hidden="false" customHeight="false" outlineLevel="0" collapsed="false">
      <c r="A147" s="15"/>
      <c r="B147" s="15"/>
      <c r="C147" s="15"/>
      <c r="D147" s="16"/>
      <c r="E147" s="15"/>
      <c r="F147" s="17"/>
      <c r="G147" s="17"/>
      <c r="H147" s="18" t="str">
        <f aca="false">IF(E147="","",IF(E147="شهري",12,IF(E147="ربع سنوي",4,IF(E147="نصف سنوي",2,IF(E147="سنوي",1,"")))))</f>
        <v/>
      </c>
      <c r="I147" s="19" t="str">
        <f aca="false">IF(OR(H147="",D147=""),"",D147/H147)</f>
        <v/>
      </c>
      <c r="J147" s="18" t="str">
        <f aca="true">IF(OR(H147="",F147="",G147=""),"",IF(TODAY()&lt;F147,0,MIN(INT(DATEDIF(F147,MIN(TODAY(),G147),"m")/(12/H147))+1,ROUNDUP(DATEDIF(F147,G147+1,"m")/(12/H147),0))))</f>
        <v/>
      </c>
      <c r="K147" s="19" t="str">
        <f aca="false">IF(J147="","",J147*I147)</f>
        <v/>
      </c>
      <c r="L147" s="19" t="str">
        <f aca="false">IF(A147="","",SUMIFS(الدفعات!$C:$C,الدفعات!$A:$A,A147))</f>
        <v/>
      </c>
      <c r="M147" s="19" t="str">
        <f aca="false">IF(K147="","",MAX(0,K147-L147))</f>
        <v/>
      </c>
      <c r="N147" s="20" t="str">
        <f aca="true">IF(K147="","",IF(M147&gt;0,"متأخر",IF(O147="انتهى العقد","منتهي",IF(AND(ISNUMBER(O147),O147-TODAY()&lt;=7),"قريب","منتظم"))))</f>
        <v/>
      </c>
      <c r="O147" s="21" t="str">
        <f aca="false">IF(J147="","",IF(EDATE(F147,J147*(12/H147))&gt;G147,"انتهى العقد",EDATE(F147,J147*(12/H147))))</f>
        <v/>
      </c>
      <c r="P147" s="22" t="str">
        <f aca="true">IF(G147="","",G147-TODAY())</f>
        <v/>
      </c>
    </row>
    <row r="148" customFormat="false" ht="15" hidden="false" customHeight="false" outlineLevel="0" collapsed="false">
      <c r="A148" s="15"/>
      <c r="B148" s="15"/>
      <c r="C148" s="15"/>
      <c r="D148" s="16"/>
      <c r="E148" s="15"/>
      <c r="F148" s="17"/>
      <c r="G148" s="17"/>
      <c r="H148" s="18" t="str">
        <f aca="false">IF(E148="","",IF(E148="شهري",12,IF(E148="ربع سنوي",4,IF(E148="نصف سنوي",2,IF(E148="سنوي",1,"")))))</f>
        <v/>
      </c>
      <c r="I148" s="19" t="str">
        <f aca="false">IF(OR(H148="",D148=""),"",D148/H148)</f>
        <v/>
      </c>
      <c r="J148" s="18" t="str">
        <f aca="true">IF(OR(H148="",F148="",G148=""),"",IF(TODAY()&lt;F148,0,MIN(INT(DATEDIF(F148,MIN(TODAY(),G148),"m")/(12/H148))+1,ROUNDUP(DATEDIF(F148,G148+1,"m")/(12/H148),0))))</f>
        <v/>
      </c>
      <c r="K148" s="19" t="str">
        <f aca="false">IF(J148="","",J148*I148)</f>
        <v/>
      </c>
      <c r="L148" s="19" t="str">
        <f aca="false">IF(A148="","",SUMIFS(الدفعات!$C:$C,الدفعات!$A:$A,A148))</f>
        <v/>
      </c>
      <c r="M148" s="19" t="str">
        <f aca="false">IF(K148="","",MAX(0,K148-L148))</f>
        <v/>
      </c>
      <c r="N148" s="20" t="str">
        <f aca="true">IF(K148="","",IF(M148&gt;0,"متأخر",IF(O148="انتهى العقد","منتهي",IF(AND(ISNUMBER(O148),O148-TODAY()&lt;=7),"قريب","منتظم"))))</f>
        <v/>
      </c>
      <c r="O148" s="21" t="str">
        <f aca="false">IF(J148="","",IF(EDATE(F148,J148*(12/H148))&gt;G148,"انتهى العقد",EDATE(F148,J148*(12/H148))))</f>
        <v/>
      </c>
      <c r="P148" s="22" t="str">
        <f aca="true">IF(G148="","",G148-TODAY())</f>
        <v/>
      </c>
    </row>
    <row r="149" customFormat="false" ht="15" hidden="false" customHeight="false" outlineLevel="0" collapsed="false">
      <c r="A149" s="15"/>
      <c r="B149" s="15"/>
      <c r="C149" s="15"/>
      <c r="D149" s="16"/>
      <c r="E149" s="15"/>
      <c r="F149" s="17"/>
      <c r="G149" s="17"/>
      <c r="H149" s="18" t="str">
        <f aca="false">IF(E149="","",IF(E149="شهري",12,IF(E149="ربع سنوي",4,IF(E149="نصف سنوي",2,IF(E149="سنوي",1,"")))))</f>
        <v/>
      </c>
      <c r="I149" s="19" t="str">
        <f aca="false">IF(OR(H149="",D149=""),"",D149/H149)</f>
        <v/>
      </c>
      <c r="J149" s="18" t="str">
        <f aca="true">IF(OR(H149="",F149="",G149=""),"",IF(TODAY()&lt;F149,0,MIN(INT(DATEDIF(F149,MIN(TODAY(),G149),"m")/(12/H149))+1,ROUNDUP(DATEDIF(F149,G149+1,"m")/(12/H149),0))))</f>
        <v/>
      </c>
      <c r="K149" s="19" t="str">
        <f aca="false">IF(J149="","",J149*I149)</f>
        <v/>
      </c>
      <c r="L149" s="19" t="str">
        <f aca="false">IF(A149="","",SUMIFS(الدفعات!$C:$C,الدفعات!$A:$A,A149))</f>
        <v/>
      </c>
      <c r="M149" s="19" t="str">
        <f aca="false">IF(K149="","",MAX(0,K149-L149))</f>
        <v/>
      </c>
      <c r="N149" s="20" t="str">
        <f aca="true">IF(K149="","",IF(M149&gt;0,"متأخر",IF(O149="انتهى العقد","منتهي",IF(AND(ISNUMBER(O149),O149-TODAY()&lt;=7),"قريب","منتظم"))))</f>
        <v/>
      </c>
      <c r="O149" s="21" t="str">
        <f aca="false">IF(J149="","",IF(EDATE(F149,J149*(12/H149))&gt;G149,"انتهى العقد",EDATE(F149,J149*(12/H149))))</f>
        <v/>
      </c>
      <c r="P149" s="22" t="str">
        <f aca="true">IF(G149="","",G149-TODAY())</f>
        <v/>
      </c>
    </row>
    <row r="150" customFormat="false" ht="15" hidden="false" customHeight="false" outlineLevel="0" collapsed="false">
      <c r="A150" s="15"/>
      <c r="B150" s="15"/>
      <c r="C150" s="15"/>
      <c r="D150" s="16"/>
      <c r="E150" s="15"/>
      <c r="F150" s="17"/>
      <c r="G150" s="17"/>
      <c r="H150" s="18" t="str">
        <f aca="false">IF(E150="","",IF(E150="شهري",12,IF(E150="ربع سنوي",4,IF(E150="نصف سنوي",2,IF(E150="سنوي",1,"")))))</f>
        <v/>
      </c>
      <c r="I150" s="19" t="str">
        <f aca="false">IF(OR(H150="",D150=""),"",D150/H150)</f>
        <v/>
      </c>
      <c r="J150" s="18" t="str">
        <f aca="true">IF(OR(H150="",F150="",G150=""),"",IF(TODAY()&lt;F150,0,MIN(INT(DATEDIF(F150,MIN(TODAY(),G150),"m")/(12/H150))+1,ROUNDUP(DATEDIF(F150,G150+1,"m")/(12/H150),0))))</f>
        <v/>
      </c>
      <c r="K150" s="19" t="str">
        <f aca="false">IF(J150="","",J150*I150)</f>
        <v/>
      </c>
      <c r="L150" s="19" t="str">
        <f aca="false">IF(A150="","",SUMIFS(الدفعات!$C:$C,الدفعات!$A:$A,A150))</f>
        <v/>
      </c>
      <c r="M150" s="19" t="str">
        <f aca="false">IF(K150="","",MAX(0,K150-L150))</f>
        <v/>
      </c>
      <c r="N150" s="20" t="str">
        <f aca="true">IF(K150="","",IF(M150&gt;0,"متأخر",IF(O150="انتهى العقد","منتهي",IF(AND(ISNUMBER(O150),O150-TODAY()&lt;=7),"قريب","منتظم"))))</f>
        <v/>
      </c>
      <c r="O150" s="21" t="str">
        <f aca="false">IF(J150="","",IF(EDATE(F150,J150*(12/H150))&gt;G150,"انتهى العقد",EDATE(F150,J150*(12/H150))))</f>
        <v/>
      </c>
      <c r="P150" s="22" t="str">
        <f aca="true">IF(G150="","",G150-TODAY())</f>
        <v/>
      </c>
    </row>
    <row r="151" customFormat="false" ht="15" hidden="false" customHeight="false" outlineLevel="0" collapsed="false">
      <c r="A151" s="15"/>
      <c r="B151" s="15"/>
      <c r="C151" s="15"/>
      <c r="D151" s="16"/>
      <c r="E151" s="15"/>
      <c r="F151" s="17"/>
      <c r="G151" s="17"/>
      <c r="H151" s="18" t="str">
        <f aca="false">IF(E151="","",IF(E151="شهري",12,IF(E151="ربع سنوي",4,IF(E151="نصف سنوي",2,IF(E151="سنوي",1,"")))))</f>
        <v/>
      </c>
      <c r="I151" s="19" t="str">
        <f aca="false">IF(OR(H151="",D151=""),"",D151/H151)</f>
        <v/>
      </c>
      <c r="J151" s="18" t="str">
        <f aca="true">IF(OR(H151="",F151="",G151=""),"",IF(TODAY()&lt;F151,0,MIN(INT(DATEDIF(F151,MIN(TODAY(),G151),"m")/(12/H151))+1,ROUNDUP(DATEDIF(F151,G151+1,"m")/(12/H151),0))))</f>
        <v/>
      </c>
      <c r="K151" s="19" t="str">
        <f aca="false">IF(J151="","",J151*I151)</f>
        <v/>
      </c>
      <c r="L151" s="19" t="str">
        <f aca="false">IF(A151="","",SUMIFS(الدفعات!$C:$C,الدفعات!$A:$A,A151))</f>
        <v/>
      </c>
      <c r="M151" s="19" t="str">
        <f aca="false">IF(K151="","",MAX(0,K151-L151))</f>
        <v/>
      </c>
      <c r="N151" s="20" t="str">
        <f aca="true">IF(K151="","",IF(M151&gt;0,"متأخر",IF(O151="انتهى العقد","منتهي",IF(AND(ISNUMBER(O151),O151-TODAY()&lt;=7),"قريب","منتظم"))))</f>
        <v/>
      </c>
      <c r="O151" s="21" t="str">
        <f aca="false">IF(J151="","",IF(EDATE(F151,J151*(12/H151))&gt;G151,"انتهى العقد",EDATE(F151,J151*(12/H151))))</f>
        <v/>
      </c>
      <c r="P151" s="22" t="str">
        <f aca="true">IF(G151="","",G151-TODAY())</f>
        <v/>
      </c>
    </row>
    <row r="152" customFormat="false" ht="15" hidden="false" customHeight="false" outlineLevel="0" collapsed="false">
      <c r="A152" s="15"/>
      <c r="B152" s="15"/>
      <c r="C152" s="15"/>
      <c r="D152" s="16"/>
      <c r="E152" s="15"/>
      <c r="F152" s="17"/>
      <c r="G152" s="17"/>
      <c r="H152" s="18" t="str">
        <f aca="false">IF(E152="","",IF(E152="شهري",12,IF(E152="ربع سنوي",4,IF(E152="نصف سنوي",2,IF(E152="سنوي",1,"")))))</f>
        <v/>
      </c>
      <c r="I152" s="19" t="str">
        <f aca="false">IF(OR(H152="",D152=""),"",D152/H152)</f>
        <v/>
      </c>
      <c r="J152" s="18" t="str">
        <f aca="true">IF(OR(H152="",F152="",G152=""),"",IF(TODAY()&lt;F152,0,MIN(INT(DATEDIF(F152,MIN(TODAY(),G152),"m")/(12/H152))+1,ROUNDUP(DATEDIF(F152,G152+1,"m")/(12/H152),0))))</f>
        <v/>
      </c>
      <c r="K152" s="19" t="str">
        <f aca="false">IF(J152="","",J152*I152)</f>
        <v/>
      </c>
      <c r="L152" s="19" t="str">
        <f aca="false">IF(A152="","",SUMIFS(الدفعات!$C:$C,الدفعات!$A:$A,A152))</f>
        <v/>
      </c>
      <c r="M152" s="19" t="str">
        <f aca="false">IF(K152="","",MAX(0,K152-L152))</f>
        <v/>
      </c>
      <c r="N152" s="20" t="str">
        <f aca="true">IF(K152="","",IF(M152&gt;0,"متأخر",IF(O152="انتهى العقد","منتهي",IF(AND(ISNUMBER(O152),O152-TODAY()&lt;=7),"قريب","منتظم"))))</f>
        <v/>
      </c>
      <c r="O152" s="21" t="str">
        <f aca="false">IF(J152="","",IF(EDATE(F152,J152*(12/H152))&gt;G152,"انتهى العقد",EDATE(F152,J152*(12/H152))))</f>
        <v/>
      </c>
      <c r="P152" s="22" t="str">
        <f aca="true">IF(G152="","",G152-TODAY())</f>
        <v/>
      </c>
    </row>
    <row r="153" customFormat="false" ht="15" hidden="false" customHeight="false" outlineLevel="0" collapsed="false">
      <c r="A153" s="15"/>
      <c r="B153" s="15"/>
      <c r="C153" s="15"/>
      <c r="D153" s="16"/>
      <c r="E153" s="15"/>
      <c r="F153" s="17"/>
      <c r="G153" s="17"/>
      <c r="H153" s="18" t="str">
        <f aca="false">IF(E153="","",IF(E153="شهري",12,IF(E153="ربع سنوي",4,IF(E153="نصف سنوي",2,IF(E153="سنوي",1,"")))))</f>
        <v/>
      </c>
      <c r="I153" s="19" t="str">
        <f aca="false">IF(OR(H153="",D153=""),"",D153/H153)</f>
        <v/>
      </c>
      <c r="J153" s="18" t="str">
        <f aca="true">IF(OR(H153="",F153="",G153=""),"",IF(TODAY()&lt;F153,0,MIN(INT(DATEDIF(F153,MIN(TODAY(),G153),"m")/(12/H153))+1,ROUNDUP(DATEDIF(F153,G153+1,"m")/(12/H153),0))))</f>
        <v/>
      </c>
      <c r="K153" s="19" t="str">
        <f aca="false">IF(J153="","",J153*I153)</f>
        <v/>
      </c>
      <c r="L153" s="19" t="str">
        <f aca="false">IF(A153="","",SUMIFS(الدفعات!$C:$C,الدفعات!$A:$A,A153))</f>
        <v/>
      </c>
      <c r="M153" s="19" t="str">
        <f aca="false">IF(K153="","",MAX(0,K153-L153))</f>
        <v/>
      </c>
      <c r="N153" s="20" t="str">
        <f aca="true">IF(K153="","",IF(M153&gt;0,"متأخر",IF(O153="انتهى العقد","منتهي",IF(AND(ISNUMBER(O153),O153-TODAY()&lt;=7),"قريب","منتظم"))))</f>
        <v/>
      </c>
      <c r="O153" s="21" t="str">
        <f aca="false">IF(J153="","",IF(EDATE(F153,J153*(12/H153))&gt;G153,"انتهى العقد",EDATE(F153,J153*(12/H153))))</f>
        <v/>
      </c>
      <c r="P153" s="22" t="str">
        <f aca="true">IF(G153="","",G153-TODAY())</f>
        <v/>
      </c>
    </row>
    <row r="154" customFormat="false" ht="15" hidden="false" customHeight="false" outlineLevel="0" collapsed="false">
      <c r="A154" s="15"/>
      <c r="B154" s="15"/>
      <c r="C154" s="15"/>
      <c r="D154" s="16"/>
      <c r="E154" s="15"/>
      <c r="F154" s="17"/>
      <c r="G154" s="17"/>
      <c r="H154" s="18" t="str">
        <f aca="false">IF(E154="","",IF(E154="شهري",12,IF(E154="ربع سنوي",4,IF(E154="نصف سنوي",2,IF(E154="سنوي",1,"")))))</f>
        <v/>
      </c>
      <c r="I154" s="19" t="str">
        <f aca="false">IF(OR(H154="",D154=""),"",D154/H154)</f>
        <v/>
      </c>
      <c r="J154" s="18" t="str">
        <f aca="true">IF(OR(H154="",F154="",G154=""),"",IF(TODAY()&lt;F154,0,MIN(INT(DATEDIF(F154,MIN(TODAY(),G154),"m")/(12/H154))+1,ROUNDUP(DATEDIF(F154,G154+1,"m")/(12/H154),0))))</f>
        <v/>
      </c>
      <c r="K154" s="19" t="str">
        <f aca="false">IF(J154="","",J154*I154)</f>
        <v/>
      </c>
      <c r="L154" s="19" t="str">
        <f aca="false">IF(A154="","",SUMIFS(الدفعات!$C:$C,الدفعات!$A:$A,A154))</f>
        <v/>
      </c>
      <c r="M154" s="19" t="str">
        <f aca="false">IF(K154="","",MAX(0,K154-L154))</f>
        <v/>
      </c>
      <c r="N154" s="20" t="str">
        <f aca="true">IF(K154="","",IF(M154&gt;0,"متأخر",IF(O154="انتهى العقد","منتهي",IF(AND(ISNUMBER(O154),O154-TODAY()&lt;=7),"قريب","منتظم"))))</f>
        <v/>
      </c>
      <c r="O154" s="21" t="str">
        <f aca="false">IF(J154="","",IF(EDATE(F154,J154*(12/H154))&gt;G154,"انتهى العقد",EDATE(F154,J154*(12/H154))))</f>
        <v/>
      </c>
      <c r="P154" s="22" t="str">
        <f aca="true">IF(G154="","",G154-TODAY())</f>
        <v/>
      </c>
    </row>
    <row r="155" customFormat="false" ht="15" hidden="false" customHeight="false" outlineLevel="0" collapsed="false">
      <c r="A155" s="15"/>
      <c r="B155" s="15"/>
      <c r="C155" s="15"/>
      <c r="D155" s="16"/>
      <c r="E155" s="15"/>
      <c r="F155" s="17"/>
      <c r="G155" s="17"/>
      <c r="H155" s="18" t="str">
        <f aca="false">IF(E155="","",IF(E155="شهري",12,IF(E155="ربع سنوي",4,IF(E155="نصف سنوي",2,IF(E155="سنوي",1,"")))))</f>
        <v/>
      </c>
      <c r="I155" s="19" t="str">
        <f aca="false">IF(OR(H155="",D155=""),"",D155/H155)</f>
        <v/>
      </c>
      <c r="J155" s="18" t="str">
        <f aca="true">IF(OR(H155="",F155="",G155=""),"",IF(TODAY()&lt;F155,0,MIN(INT(DATEDIF(F155,MIN(TODAY(),G155),"m")/(12/H155))+1,ROUNDUP(DATEDIF(F155,G155+1,"m")/(12/H155),0))))</f>
        <v/>
      </c>
      <c r="K155" s="19" t="str">
        <f aca="false">IF(J155="","",J155*I155)</f>
        <v/>
      </c>
      <c r="L155" s="19" t="str">
        <f aca="false">IF(A155="","",SUMIFS(الدفعات!$C:$C,الدفعات!$A:$A,A155))</f>
        <v/>
      </c>
      <c r="M155" s="19" t="str">
        <f aca="false">IF(K155="","",MAX(0,K155-L155))</f>
        <v/>
      </c>
      <c r="N155" s="20" t="str">
        <f aca="true">IF(K155="","",IF(M155&gt;0,"متأخر",IF(O155="انتهى العقد","منتهي",IF(AND(ISNUMBER(O155),O155-TODAY()&lt;=7),"قريب","منتظم"))))</f>
        <v/>
      </c>
      <c r="O155" s="21" t="str">
        <f aca="false">IF(J155="","",IF(EDATE(F155,J155*(12/H155))&gt;G155,"انتهى العقد",EDATE(F155,J155*(12/H155))))</f>
        <v/>
      </c>
      <c r="P155" s="22" t="str">
        <f aca="true">IF(G155="","",G155-TODAY())</f>
        <v/>
      </c>
    </row>
    <row r="156" customFormat="false" ht="15" hidden="false" customHeight="false" outlineLevel="0" collapsed="false">
      <c r="A156" s="15"/>
      <c r="B156" s="15"/>
      <c r="C156" s="15"/>
      <c r="D156" s="16"/>
      <c r="E156" s="15"/>
      <c r="F156" s="17"/>
      <c r="G156" s="17"/>
      <c r="H156" s="18" t="str">
        <f aca="false">IF(E156="","",IF(E156="شهري",12,IF(E156="ربع سنوي",4,IF(E156="نصف سنوي",2,IF(E156="سنوي",1,"")))))</f>
        <v/>
      </c>
      <c r="I156" s="19" t="str">
        <f aca="false">IF(OR(H156="",D156=""),"",D156/H156)</f>
        <v/>
      </c>
      <c r="J156" s="18" t="str">
        <f aca="true">IF(OR(H156="",F156="",G156=""),"",IF(TODAY()&lt;F156,0,MIN(INT(DATEDIF(F156,MIN(TODAY(),G156),"m")/(12/H156))+1,ROUNDUP(DATEDIF(F156,G156+1,"m")/(12/H156),0))))</f>
        <v/>
      </c>
      <c r="K156" s="19" t="str">
        <f aca="false">IF(J156="","",J156*I156)</f>
        <v/>
      </c>
      <c r="L156" s="19" t="str">
        <f aca="false">IF(A156="","",SUMIFS(الدفعات!$C:$C,الدفعات!$A:$A,A156))</f>
        <v/>
      </c>
      <c r="M156" s="19" t="str">
        <f aca="false">IF(K156="","",MAX(0,K156-L156))</f>
        <v/>
      </c>
      <c r="N156" s="20" t="str">
        <f aca="true">IF(K156="","",IF(M156&gt;0,"متأخر",IF(O156="انتهى العقد","منتهي",IF(AND(ISNUMBER(O156),O156-TODAY()&lt;=7),"قريب","منتظم"))))</f>
        <v/>
      </c>
      <c r="O156" s="21" t="str">
        <f aca="false">IF(J156="","",IF(EDATE(F156,J156*(12/H156))&gt;G156,"انتهى العقد",EDATE(F156,J156*(12/H156))))</f>
        <v/>
      </c>
      <c r="P156" s="22" t="str">
        <f aca="true">IF(G156="","",G156-TODAY())</f>
        <v/>
      </c>
    </row>
    <row r="157" customFormat="false" ht="15" hidden="false" customHeight="false" outlineLevel="0" collapsed="false">
      <c r="A157" s="15"/>
      <c r="B157" s="15"/>
      <c r="C157" s="15"/>
      <c r="D157" s="16"/>
      <c r="E157" s="15"/>
      <c r="F157" s="17"/>
      <c r="G157" s="17"/>
      <c r="H157" s="18" t="str">
        <f aca="false">IF(E157="","",IF(E157="شهري",12,IF(E157="ربع سنوي",4,IF(E157="نصف سنوي",2,IF(E157="سنوي",1,"")))))</f>
        <v/>
      </c>
      <c r="I157" s="19" t="str">
        <f aca="false">IF(OR(H157="",D157=""),"",D157/H157)</f>
        <v/>
      </c>
      <c r="J157" s="18" t="str">
        <f aca="true">IF(OR(H157="",F157="",G157=""),"",IF(TODAY()&lt;F157,0,MIN(INT(DATEDIF(F157,MIN(TODAY(),G157),"m")/(12/H157))+1,ROUNDUP(DATEDIF(F157,G157+1,"m")/(12/H157),0))))</f>
        <v/>
      </c>
      <c r="K157" s="19" t="str">
        <f aca="false">IF(J157="","",J157*I157)</f>
        <v/>
      </c>
      <c r="L157" s="19" t="str">
        <f aca="false">IF(A157="","",SUMIFS(الدفعات!$C:$C,الدفعات!$A:$A,A157))</f>
        <v/>
      </c>
      <c r="M157" s="19" t="str">
        <f aca="false">IF(K157="","",MAX(0,K157-L157))</f>
        <v/>
      </c>
      <c r="N157" s="20" t="str">
        <f aca="true">IF(K157="","",IF(M157&gt;0,"متأخر",IF(O157="انتهى العقد","منتهي",IF(AND(ISNUMBER(O157),O157-TODAY()&lt;=7),"قريب","منتظم"))))</f>
        <v/>
      </c>
      <c r="O157" s="21" t="str">
        <f aca="false">IF(J157="","",IF(EDATE(F157,J157*(12/H157))&gt;G157,"انتهى العقد",EDATE(F157,J157*(12/H157))))</f>
        <v/>
      </c>
      <c r="P157" s="22" t="str">
        <f aca="true">IF(G157="","",G157-TODAY())</f>
        <v/>
      </c>
    </row>
    <row r="158" customFormat="false" ht="15" hidden="false" customHeight="false" outlineLevel="0" collapsed="false">
      <c r="A158" s="15"/>
      <c r="B158" s="15"/>
      <c r="C158" s="15"/>
      <c r="D158" s="16"/>
      <c r="E158" s="15"/>
      <c r="F158" s="17"/>
      <c r="G158" s="17"/>
      <c r="H158" s="18" t="str">
        <f aca="false">IF(E158="","",IF(E158="شهري",12,IF(E158="ربع سنوي",4,IF(E158="نصف سنوي",2,IF(E158="سنوي",1,"")))))</f>
        <v/>
      </c>
      <c r="I158" s="19" t="str">
        <f aca="false">IF(OR(H158="",D158=""),"",D158/H158)</f>
        <v/>
      </c>
      <c r="J158" s="18" t="str">
        <f aca="true">IF(OR(H158="",F158="",G158=""),"",IF(TODAY()&lt;F158,0,MIN(INT(DATEDIF(F158,MIN(TODAY(),G158),"m")/(12/H158))+1,ROUNDUP(DATEDIF(F158,G158+1,"m")/(12/H158),0))))</f>
        <v/>
      </c>
      <c r="K158" s="19" t="str">
        <f aca="false">IF(J158="","",J158*I158)</f>
        <v/>
      </c>
      <c r="L158" s="19" t="str">
        <f aca="false">IF(A158="","",SUMIFS(الدفعات!$C:$C,الدفعات!$A:$A,A158))</f>
        <v/>
      </c>
      <c r="M158" s="19" t="str">
        <f aca="false">IF(K158="","",MAX(0,K158-L158))</f>
        <v/>
      </c>
      <c r="N158" s="20" t="str">
        <f aca="true">IF(K158="","",IF(M158&gt;0,"متأخر",IF(O158="انتهى العقد","منتهي",IF(AND(ISNUMBER(O158),O158-TODAY()&lt;=7),"قريب","منتظم"))))</f>
        <v/>
      </c>
      <c r="O158" s="21" t="str">
        <f aca="false">IF(J158="","",IF(EDATE(F158,J158*(12/H158))&gt;G158,"انتهى العقد",EDATE(F158,J158*(12/H158))))</f>
        <v/>
      </c>
      <c r="P158" s="22" t="str">
        <f aca="true">IF(G158="","",G158-TODAY())</f>
        <v/>
      </c>
    </row>
    <row r="159" customFormat="false" ht="15" hidden="false" customHeight="false" outlineLevel="0" collapsed="false">
      <c r="A159" s="15"/>
      <c r="B159" s="15"/>
      <c r="C159" s="15"/>
      <c r="D159" s="16"/>
      <c r="E159" s="15"/>
      <c r="F159" s="17"/>
      <c r="G159" s="17"/>
      <c r="H159" s="18" t="str">
        <f aca="false">IF(E159="","",IF(E159="شهري",12,IF(E159="ربع سنوي",4,IF(E159="نصف سنوي",2,IF(E159="سنوي",1,"")))))</f>
        <v/>
      </c>
      <c r="I159" s="19" t="str">
        <f aca="false">IF(OR(H159="",D159=""),"",D159/H159)</f>
        <v/>
      </c>
      <c r="J159" s="18" t="str">
        <f aca="true">IF(OR(H159="",F159="",G159=""),"",IF(TODAY()&lt;F159,0,MIN(INT(DATEDIF(F159,MIN(TODAY(),G159),"m")/(12/H159))+1,ROUNDUP(DATEDIF(F159,G159+1,"m")/(12/H159),0))))</f>
        <v/>
      </c>
      <c r="K159" s="19" t="str">
        <f aca="false">IF(J159="","",J159*I159)</f>
        <v/>
      </c>
      <c r="L159" s="19" t="str">
        <f aca="false">IF(A159="","",SUMIFS(الدفعات!$C:$C,الدفعات!$A:$A,A159))</f>
        <v/>
      </c>
      <c r="M159" s="19" t="str">
        <f aca="false">IF(K159="","",MAX(0,K159-L159))</f>
        <v/>
      </c>
      <c r="N159" s="20" t="str">
        <f aca="true">IF(K159="","",IF(M159&gt;0,"متأخر",IF(O159="انتهى العقد","منتهي",IF(AND(ISNUMBER(O159),O159-TODAY()&lt;=7),"قريب","منتظم"))))</f>
        <v/>
      </c>
      <c r="O159" s="21" t="str">
        <f aca="false">IF(J159="","",IF(EDATE(F159,J159*(12/H159))&gt;G159,"انتهى العقد",EDATE(F159,J159*(12/H159))))</f>
        <v/>
      </c>
      <c r="P159" s="22" t="str">
        <f aca="true">IF(G159="","",G159-TODAY())</f>
        <v/>
      </c>
    </row>
    <row r="160" customFormat="false" ht="15" hidden="false" customHeight="false" outlineLevel="0" collapsed="false">
      <c r="A160" s="15"/>
      <c r="B160" s="15"/>
      <c r="C160" s="15"/>
      <c r="D160" s="16"/>
      <c r="E160" s="15"/>
      <c r="F160" s="17"/>
      <c r="G160" s="17"/>
      <c r="H160" s="18" t="str">
        <f aca="false">IF(E160="","",IF(E160="شهري",12,IF(E160="ربع سنوي",4,IF(E160="نصف سنوي",2,IF(E160="سنوي",1,"")))))</f>
        <v/>
      </c>
      <c r="I160" s="19" t="str">
        <f aca="false">IF(OR(H160="",D160=""),"",D160/H160)</f>
        <v/>
      </c>
      <c r="J160" s="18" t="str">
        <f aca="true">IF(OR(H160="",F160="",G160=""),"",IF(TODAY()&lt;F160,0,MIN(INT(DATEDIF(F160,MIN(TODAY(),G160),"m")/(12/H160))+1,ROUNDUP(DATEDIF(F160,G160+1,"m")/(12/H160),0))))</f>
        <v/>
      </c>
      <c r="K160" s="19" t="str">
        <f aca="false">IF(J160="","",J160*I160)</f>
        <v/>
      </c>
      <c r="L160" s="19" t="str">
        <f aca="false">IF(A160="","",SUMIFS(الدفعات!$C:$C,الدفعات!$A:$A,A160))</f>
        <v/>
      </c>
      <c r="M160" s="19" t="str">
        <f aca="false">IF(K160="","",MAX(0,K160-L160))</f>
        <v/>
      </c>
      <c r="N160" s="20" t="str">
        <f aca="true">IF(K160="","",IF(M160&gt;0,"متأخر",IF(O160="انتهى العقد","منتهي",IF(AND(ISNUMBER(O160),O160-TODAY()&lt;=7),"قريب","منتظم"))))</f>
        <v/>
      </c>
      <c r="O160" s="21" t="str">
        <f aca="false">IF(J160="","",IF(EDATE(F160,J160*(12/H160))&gt;G160,"انتهى العقد",EDATE(F160,J160*(12/H160))))</f>
        <v/>
      </c>
      <c r="P160" s="22" t="str">
        <f aca="true">IF(G160="","",G160-TODAY())</f>
        <v/>
      </c>
    </row>
    <row r="161" customFormat="false" ht="15" hidden="false" customHeight="false" outlineLevel="0" collapsed="false">
      <c r="A161" s="15"/>
      <c r="B161" s="15"/>
      <c r="C161" s="15"/>
      <c r="D161" s="16"/>
      <c r="E161" s="15"/>
      <c r="F161" s="17"/>
      <c r="G161" s="17"/>
      <c r="H161" s="18" t="str">
        <f aca="false">IF(E161="","",IF(E161="شهري",12,IF(E161="ربع سنوي",4,IF(E161="نصف سنوي",2,IF(E161="سنوي",1,"")))))</f>
        <v/>
      </c>
      <c r="I161" s="19" t="str">
        <f aca="false">IF(OR(H161="",D161=""),"",D161/H161)</f>
        <v/>
      </c>
      <c r="J161" s="18" t="str">
        <f aca="true">IF(OR(H161="",F161="",G161=""),"",IF(TODAY()&lt;F161,0,MIN(INT(DATEDIF(F161,MIN(TODAY(),G161),"m")/(12/H161))+1,ROUNDUP(DATEDIF(F161,G161+1,"m")/(12/H161),0))))</f>
        <v/>
      </c>
      <c r="K161" s="19" t="str">
        <f aca="false">IF(J161="","",J161*I161)</f>
        <v/>
      </c>
      <c r="L161" s="19" t="str">
        <f aca="false">IF(A161="","",SUMIFS(الدفعات!$C:$C,الدفعات!$A:$A,A161))</f>
        <v/>
      </c>
      <c r="M161" s="19" t="str">
        <f aca="false">IF(K161="","",MAX(0,K161-L161))</f>
        <v/>
      </c>
      <c r="N161" s="20" t="str">
        <f aca="true">IF(K161="","",IF(M161&gt;0,"متأخر",IF(O161="انتهى العقد","منتهي",IF(AND(ISNUMBER(O161),O161-TODAY()&lt;=7),"قريب","منتظم"))))</f>
        <v/>
      </c>
      <c r="O161" s="21" t="str">
        <f aca="false">IF(J161="","",IF(EDATE(F161,J161*(12/H161))&gt;G161,"انتهى العقد",EDATE(F161,J161*(12/H161))))</f>
        <v/>
      </c>
      <c r="P161" s="22" t="str">
        <f aca="true">IF(G161="","",G161-TODAY())</f>
        <v/>
      </c>
    </row>
    <row r="162" customFormat="false" ht="15" hidden="false" customHeight="false" outlineLevel="0" collapsed="false">
      <c r="A162" s="15"/>
      <c r="B162" s="15"/>
      <c r="C162" s="15"/>
      <c r="D162" s="16"/>
      <c r="E162" s="15"/>
      <c r="F162" s="17"/>
      <c r="G162" s="17"/>
      <c r="H162" s="18" t="str">
        <f aca="false">IF(E162="","",IF(E162="شهري",12,IF(E162="ربع سنوي",4,IF(E162="نصف سنوي",2,IF(E162="سنوي",1,"")))))</f>
        <v/>
      </c>
      <c r="I162" s="19" t="str">
        <f aca="false">IF(OR(H162="",D162=""),"",D162/H162)</f>
        <v/>
      </c>
      <c r="J162" s="18" t="str">
        <f aca="true">IF(OR(H162="",F162="",G162=""),"",IF(TODAY()&lt;F162,0,MIN(INT(DATEDIF(F162,MIN(TODAY(),G162),"m")/(12/H162))+1,ROUNDUP(DATEDIF(F162,G162+1,"m")/(12/H162),0))))</f>
        <v/>
      </c>
      <c r="K162" s="19" t="str">
        <f aca="false">IF(J162="","",J162*I162)</f>
        <v/>
      </c>
      <c r="L162" s="19" t="str">
        <f aca="false">IF(A162="","",SUMIFS(الدفعات!$C:$C,الدفعات!$A:$A,A162))</f>
        <v/>
      </c>
      <c r="M162" s="19" t="str">
        <f aca="false">IF(K162="","",MAX(0,K162-L162))</f>
        <v/>
      </c>
      <c r="N162" s="20" t="str">
        <f aca="true">IF(K162="","",IF(M162&gt;0,"متأخر",IF(O162="انتهى العقد","منتهي",IF(AND(ISNUMBER(O162),O162-TODAY()&lt;=7),"قريب","منتظم"))))</f>
        <v/>
      </c>
      <c r="O162" s="21" t="str">
        <f aca="false">IF(J162="","",IF(EDATE(F162,J162*(12/H162))&gt;G162,"انتهى العقد",EDATE(F162,J162*(12/H162))))</f>
        <v/>
      </c>
      <c r="P162" s="22" t="str">
        <f aca="true">IF(G162="","",G162-TODAY())</f>
        <v/>
      </c>
    </row>
    <row r="163" customFormat="false" ht="15" hidden="false" customHeight="false" outlineLevel="0" collapsed="false">
      <c r="A163" s="15"/>
      <c r="B163" s="15"/>
      <c r="C163" s="15"/>
      <c r="D163" s="16"/>
      <c r="E163" s="15"/>
      <c r="F163" s="17"/>
      <c r="G163" s="17"/>
      <c r="H163" s="18" t="str">
        <f aca="false">IF(E163="","",IF(E163="شهري",12,IF(E163="ربع سنوي",4,IF(E163="نصف سنوي",2,IF(E163="سنوي",1,"")))))</f>
        <v/>
      </c>
      <c r="I163" s="19" t="str">
        <f aca="false">IF(OR(H163="",D163=""),"",D163/H163)</f>
        <v/>
      </c>
      <c r="J163" s="18" t="str">
        <f aca="true">IF(OR(H163="",F163="",G163=""),"",IF(TODAY()&lt;F163,0,MIN(INT(DATEDIF(F163,MIN(TODAY(),G163),"m")/(12/H163))+1,ROUNDUP(DATEDIF(F163,G163+1,"m")/(12/H163),0))))</f>
        <v/>
      </c>
      <c r="K163" s="19" t="str">
        <f aca="false">IF(J163="","",J163*I163)</f>
        <v/>
      </c>
      <c r="L163" s="19" t="str">
        <f aca="false">IF(A163="","",SUMIFS(الدفعات!$C:$C,الدفعات!$A:$A,A163))</f>
        <v/>
      </c>
      <c r="M163" s="19" t="str">
        <f aca="false">IF(K163="","",MAX(0,K163-L163))</f>
        <v/>
      </c>
      <c r="N163" s="20" t="str">
        <f aca="true">IF(K163="","",IF(M163&gt;0,"متأخر",IF(O163="انتهى العقد","منتهي",IF(AND(ISNUMBER(O163),O163-TODAY()&lt;=7),"قريب","منتظم"))))</f>
        <v/>
      </c>
      <c r="O163" s="21" t="str">
        <f aca="false">IF(J163="","",IF(EDATE(F163,J163*(12/H163))&gt;G163,"انتهى العقد",EDATE(F163,J163*(12/H163))))</f>
        <v/>
      </c>
      <c r="P163" s="22" t="str">
        <f aca="true">IF(G163="","",G163-TODAY())</f>
        <v/>
      </c>
    </row>
    <row r="164" customFormat="false" ht="15" hidden="false" customHeight="false" outlineLevel="0" collapsed="false">
      <c r="A164" s="15"/>
      <c r="B164" s="15"/>
      <c r="C164" s="15"/>
      <c r="D164" s="16"/>
      <c r="E164" s="15"/>
      <c r="F164" s="17"/>
      <c r="G164" s="17"/>
      <c r="H164" s="18" t="str">
        <f aca="false">IF(E164="","",IF(E164="شهري",12,IF(E164="ربع سنوي",4,IF(E164="نصف سنوي",2,IF(E164="سنوي",1,"")))))</f>
        <v/>
      </c>
      <c r="I164" s="19" t="str">
        <f aca="false">IF(OR(H164="",D164=""),"",D164/H164)</f>
        <v/>
      </c>
      <c r="J164" s="18" t="str">
        <f aca="true">IF(OR(H164="",F164="",G164=""),"",IF(TODAY()&lt;F164,0,MIN(INT(DATEDIF(F164,MIN(TODAY(),G164),"m")/(12/H164))+1,ROUNDUP(DATEDIF(F164,G164+1,"m")/(12/H164),0))))</f>
        <v/>
      </c>
      <c r="K164" s="19" t="str">
        <f aca="false">IF(J164="","",J164*I164)</f>
        <v/>
      </c>
      <c r="L164" s="19" t="str">
        <f aca="false">IF(A164="","",SUMIFS(الدفعات!$C:$C,الدفعات!$A:$A,A164))</f>
        <v/>
      </c>
      <c r="M164" s="19" t="str">
        <f aca="false">IF(K164="","",MAX(0,K164-L164))</f>
        <v/>
      </c>
      <c r="N164" s="20" t="str">
        <f aca="true">IF(K164="","",IF(M164&gt;0,"متأخر",IF(O164="انتهى العقد","منتهي",IF(AND(ISNUMBER(O164),O164-TODAY()&lt;=7),"قريب","منتظم"))))</f>
        <v/>
      </c>
      <c r="O164" s="21" t="str">
        <f aca="false">IF(J164="","",IF(EDATE(F164,J164*(12/H164))&gt;G164,"انتهى العقد",EDATE(F164,J164*(12/H164))))</f>
        <v/>
      </c>
      <c r="P164" s="22" t="str">
        <f aca="true">IF(G164="","",G164-TODAY())</f>
        <v/>
      </c>
    </row>
    <row r="165" customFormat="false" ht="15" hidden="false" customHeight="false" outlineLevel="0" collapsed="false">
      <c r="A165" s="15"/>
      <c r="B165" s="15"/>
      <c r="C165" s="15"/>
      <c r="D165" s="16"/>
      <c r="E165" s="15"/>
      <c r="F165" s="17"/>
      <c r="G165" s="17"/>
      <c r="H165" s="18" t="str">
        <f aca="false">IF(E165="","",IF(E165="شهري",12,IF(E165="ربع سنوي",4,IF(E165="نصف سنوي",2,IF(E165="سنوي",1,"")))))</f>
        <v/>
      </c>
      <c r="I165" s="19" t="str">
        <f aca="false">IF(OR(H165="",D165=""),"",D165/H165)</f>
        <v/>
      </c>
      <c r="J165" s="18" t="str">
        <f aca="true">IF(OR(H165="",F165="",G165=""),"",IF(TODAY()&lt;F165,0,MIN(INT(DATEDIF(F165,MIN(TODAY(),G165),"m")/(12/H165))+1,ROUNDUP(DATEDIF(F165,G165+1,"m")/(12/H165),0))))</f>
        <v/>
      </c>
      <c r="K165" s="19" t="str">
        <f aca="false">IF(J165="","",J165*I165)</f>
        <v/>
      </c>
      <c r="L165" s="19" t="str">
        <f aca="false">IF(A165="","",SUMIFS(الدفعات!$C:$C,الدفعات!$A:$A,A165))</f>
        <v/>
      </c>
      <c r="M165" s="19" t="str">
        <f aca="false">IF(K165="","",MAX(0,K165-L165))</f>
        <v/>
      </c>
      <c r="N165" s="20" t="str">
        <f aca="true">IF(K165="","",IF(M165&gt;0,"متأخر",IF(O165="انتهى العقد","منتهي",IF(AND(ISNUMBER(O165),O165-TODAY()&lt;=7),"قريب","منتظم"))))</f>
        <v/>
      </c>
      <c r="O165" s="21" t="str">
        <f aca="false">IF(J165="","",IF(EDATE(F165,J165*(12/H165))&gt;G165,"انتهى العقد",EDATE(F165,J165*(12/H165))))</f>
        <v/>
      </c>
      <c r="P165" s="22" t="str">
        <f aca="true">IF(G165="","",G165-TODAY())</f>
        <v/>
      </c>
    </row>
    <row r="166" customFormat="false" ht="15" hidden="false" customHeight="false" outlineLevel="0" collapsed="false">
      <c r="A166" s="15"/>
      <c r="B166" s="15"/>
      <c r="C166" s="15"/>
      <c r="D166" s="16"/>
      <c r="E166" s="15"/>
      <c r="F166" s="17"/>
      <c r="G166" s="17"/>
      <c r="H166" s="18" t="str">
        <f aca="false">IF(E166="","",IF(E166="شهري",12,IF(E166="ربع سنوي",4,IF(E166="نصف سنوي",2,IF(E166="سنوي",1,"")))))</f>
        <v/>
      </c>
      <c r="I166" s="19" t="str">
        <f aca="false">IF(OR(H166="",D166=""),"",D166/H166)</f>
        <v/>
      </c>
      <c r="J166" s="18" t="str">
        <f aca="true">IF(OR(H166="",F166="",G166=""),"",IF(TODAY()&lt;F166,0,MIN(INT(DATEDIF(F166,MIN(TODAY(),G166),"m")/(12/H166))+1,ROUNDUP(DATEDIF(F166,G166+1,"m")/(12/H166),0))))</f>
        <v/>
      </c>
      <c r="K166" s="19" t="str">
        <f aca="false">IF(J166="","",J166*I166)</f>
        <v/>
      </c>
      <c r="L166" s="19" t="str">
        <f aca="false">IF(A166="","",SUMIFS(الدفعات!$C:$C,الدفعات!$A:$A,A166))</f>
        <v/>
      </c>
      <c r="M166" s="19" t="str">
        <f aca="false">IF(K166="","",MAX(0,K166-L166))</f>
        <v/>
      </c>
      <c r="N166" s="20" t="str">
        <f aca="true">IF(K166="","",IF(M166&gt;0,"متأخر",IF(O166="انتهى العقد","منتهي",IF(AND(ISNUMBER(O166),O166-TODAY()&lt;=7),"قريب","منتظم"))))</f>
        <v/>
      </c>
      <c r="O166" s="21" t="str">
        <f aca="false">IF(J166="","",IF(EDATE(F166,J166*(12/H166))&gt;G166,"انتهى العقد",EDATE(F166,J166*(12/H166))))</f>
        <v/>
      </c>
      <c r="P166" s="22" t="str">
        <f aca="true">IF(G166="","",G166-TODAY())</f>
        <v/>
      </c>
    </row>
    <row r="167" customFormat="false" ht="15" hidden="false" customHeight="false" outlineLevel="0" collapsed="false">
      <c r="A167" s="15"/>
      <c r="B167" s="15"/>
      <c r="C167" s="15"/>
      <c r="D167" s="16"/>
      <c r="E167" s="15"/>
      <c r="F167" s="17"/>
      <c r="G167" s="17"/>
      <c r="H167" s="18" t="str">
        <f aca="false">IF(E167="","",IF(E167="شهري",12,IF(E167="ربع سنوي",4,IF(E167="نصف سنوي",2,IF(E167="سنوي",1,"")))))</f>
        <v/>
      </c>
      <c r="I167" s="19" t="str">
        <f aca="false">IF(OR(H167="",D167=""),"",D167/H167)</f>
        <v/>
      </c>
      <c r="J167" s="18" t="str">
        <f aca="true">IF(OR(H167="",F167="",G167=""),"",IF(TODAY()&lt;F167,0,MIN(INT(DATEDIF(F167,MIN(TODAY(),G167),"m")/(12/H167))+1,ROUNDUP(DATEDIF(F167,G167+1,"m")/(12/H167),0))))</f>
        <v/>
      </c>
      <c r="K167" s="19" t="str">
        <f aca="false">IF(J167="","",J167*I167)</f>
        <v/>
      </c>
      <c r="L167" s="19" t="str">
        <f aca="false">IF(A167="","",SUMIFS(الدفعات!$C:$C,الدفعات!$A:$A,A167))</f>
        <v/>
      </c>
      <c r="M167" s="19" t="str">
        <f aca="false">IF(K167="","",MAX(0,K167-L167))</f>
        <v/>
      </c>
      <c r="N167" s="20" t="str">
        <f aca="true">IF(K167="","",IF(M167&gt;0,"متأخر",IF(O167="انتهى العقد","منتهي",IF(AND(ISNUMBER(O167),O167-TODAY()&lt;=7),"قريب","منتظم"))))</f>
        <v/>
      </c>
      <c r="O167" s="21" t="str">
        <f aca="false">IF(J167="","",IF(EDATE(F167,J167*(12/H167))&gt;G167,"انتهى العقد",EDATE(F167,J167*(12/H167))))</f>
        <v/>
      </c>
      <c r="P167" s="22" t="str">
        <f aca="true">IF(G167="","",G167-TODAY())</f>
        <v/>
      </c>
    </row>
    <row r="168" customFormat="false" ht="15" hidden="false" customHeight="false" outlineLevel="0" collapsed="false">
      <c r="A168" s="15"/>
      <c r="B168" s="15"/>
      <c r="C168" s="15"/>
      <c r="D168" s="16"/>
      <c r="E168" s="15"/>
      <c r="F168" s="17"/>
      <c r="G168" s="17"/>
      <c r="H168" s="18" t="str">
        <f aca="false">IF(E168="","",IF(E168="شهري",12,IF(E168="ربع سنوي",4,IF(E168="نصف سنوي",2,IF(E168="سنوي",1,"")))))</f>
        <v/>
      </c>
      <c r="I168" s="19" t="str">
        <f aca="false">IF(OR(H168="",D168=""),"",D168/H168)</f>
        <v/>
      </c>
      <c r="J168" s="18" t="str">
        <f aca="true">IF(OR(H168="",F168="",G168=""),"",IF(TODAY()&lt;F168,0,MIN(INT(DATEDIF(F168,MIN(TODAY(),G168),"m")/(12/H168))+1,ROUNDUP(DATEDIF(F168,G168+1,"m")/(12/H168),0))))</f>
        <v/>
      </c>
      <c r="K168" s="19" t="str">
        <f aca="false">IF(J168="","",J168*I168)</f>
        <v/>
      </c>
      <c r="L168" s="19" t="str">
        <f aca="false">IF(A168="","",SUMIFS(الدفعات!$C:$C,الدفعات!$A:$A,A168))</f>
        <v/>
      </c>
      <c r="M168" s="19" t="str">
        <f aca="false">IF(K168="","",MAX(0,K168-L168))</f>
        <v/>
      </c>
      <c r="N168" s="20" t="str">
        <f aca="true">IF(K168="","",IF(M168&gt;0,"متأخر",IF(O168="انتهى العقد","منتهي",IF(AND(ISNUMBER(O168),O168-TODAY()&lt;=7),"قريب","منتظم"))))</f>
        <v/>
      </c>
      <c r="O168" s="21" t="str">
        <f aca="false">IF(J168="","",IF(EDATE(F168,J168*(12/H168))&gt;G168,"انتهى العقد",EDATE(F168,J168*(12/H168))))</f>
        <v/>
      </c>
      <c r="P168" s="22" t="str">
        <f aca="true">IF(G168="","",G168-TODAY())</f>
        <v/>
      </c>
    </row>
    <row r="169" customFormat="false" ht="15" hidden="false" customHeight="false" outlineLevel="0" collapsed="false">
      <c r="A169" s="15"/>
      <c r="B169" s="15"/>
      <c r="C169" s="15"/>
      <c r="D169" s="16"/>
      <c r="E169" s="15"/>
      <c r="F169" s="17"/>
      <c r="G169" s="17"/>
      <c r="H169" s="18" t="str">
        <f aca="false">IF(E169="","",IF(E169="شهري",12,IF(E169="ربع سنوي",4,IF(E169="نصف سنوي",2,IF(E169="سنوي",1,"")))))</f>
        <v/>
      </c>
      <c r="I169" s="19" t="str">
        <f aca="false">IF(OR(H169="",D169=""),"",D169/H169)</f>
        <v/>
      </c>
      <c r="J169" s="18" t="str">
        <f aca="true">IF(OR(H169="",F169="",G169=""),"",IF(TODAY()&lt;F169,0,MIN(INT(DATEDIF(F169,MIN(TODAY(),G169),"m")/(12/H169))+1,ROUNDUP(DATEDIF(F169,G169+1,"m")/(12/H169),0))))</f>
        <v/>
      </c>
      <c r="K169" s="19" t="str">
        <f aca="false">IF(J169="","",J169*I169)</f>
        <v/>
      </c>
      <c r="L169" s="19" t="str">
        <f aca="false">IF(A169="","",SUMIFS(الدفعات!$C:$C,الدفعات!$A:$A,A169))</f>
        <v/>
      </c>
      <c r="M169" s="19" t="str">
        <f aca="false">IF(K169="","",MAX(0,K169-L169))</f>
        <v/>
      </c>
      <c r="N169" s="20" t="str">
        <f aca="true">IF(K169="","",IF(M169&gt;0,"متأخر",IF(O169="انتهى العقد","منتهي",IF(AND(ISNUMBER(O169),O169-TODAY()&lt;=7),"قريب","منتظم"))))</f>
        <v/>
      </c>
      <c r="O169" s="21" t="str">
        <f aca="false">IF(J169="","",IF(EDATE(F169,J169*(12/H169))&gt;G169,"انتهى العقد",EDATE(F169,J169*(12/H169))))</f>
        <v/>
      </c>
      <c r="P169" s="22" t="str">
        <f aca="true">IF(G169="","",G169-TODAY())</f>
        <v/>
      </c>
    </row>
    <row r="170" customFormat="false" ht="15" hidden="false" customHeight="false" outlineLevel="0" collapsed="false">
      <c r="A170" s="15"/>
      <c r="B170" s="15"/>
      <c r="C170" s="15"/>
      <c r="D170" s="16"/>
      <c r="E170" s="15"/>
      <c r="F170" s="17"/>
      <c r="G170" s="17"/>
      <c r="H170" s="18" t="str">
        <f aca="false">IF(E170="","",IF(E170="شهري",12,IF(E170="ربع سنوي",4,IF(E170="نصف سنوي",2,IF(E170="سنوي",1,"")))))</f>
        <v/>
      </c>
      <c r="I170" s="19" t="str">
        <f aca="false">IF(OR(H170="",D170=""),"",D170/H170)</f>
        <v/>
      </c>
      <c r="J170" s="18" t="str">
        <f aca="true">IF(OR(H170="",F170="",G170=""),"",IF(TODAY()&lt;F170,0,MIN(INT(DATEDIF(F170,MIN(TODAY(),G170),"m")/(12/H170))+1,ROUNDUP(DATEDIF(F170,G170+1,"m")/(12/H170),0))))</f>
        <v/>
      </c>
      <c r="K170" s="19" t="str">
        <f aca="false">IF(J170="","",J170*I170)</f>
        <v/>
      </c>
      <c r="L170" s="19" t="str">
        <f aca="false">IF(A170="","",SUMIFS(الدفعات!$C:$C,الدفعات!$A:$A,A170))</f>
        <v/>
      </c>
      <c r="M170" s="19" t="str">
        <f aca="false">IF(K170="","",MAX(0,K170-L170))</f>
        <v/>
      </c>
      <c r="N170" s="20" t="str">
        <f aca="true">IF(K170="","",IF(M170&gt;0,"متأخر",IF(O170="انتهى العقد","منتهي",IF(AND(ISNUMBER(O170),O170-TODAY()&lt;=7),"قريب","منتظم"))))</f>
        <v/>
      </c>
      <c r="O170" s="21" t="str">
        <f aca="false">IF(J170="","",IF(EDATE(F170,J170*(12/H170))&gt;G170,"انتهى العقد",EDATE(F170,J170*(12/H170))))</f>
        <v/>
      </c>
      <c r="P170" s="22" t="str">
        <f aca="true">IF(G170="","",G170-TODAY())</f>
        <v/>
      </c>
    </row>
    <row r="171" customFormat="false" ht="15" hidden="false" customHeight="false" outlineLevel="0" collapsed="false">
      <c r="A171" s="15"/>
      <c r="B171" s="15"/>
      <c r="C171" s="15"/>
      <c r="D171" s="16"/>
      <c r="E171" s="15"/>
      <c r="F171" s="17"/>
      <c r="G171" s="17"/>
      <c r="H171" s="18" t="str">
        <f aca="false">IF(E171="","",IF(E171="شهري",12,IF(E171="ربع سنوي",4,IF(E171="نصف سنوي",2,IF(E171="سنوي",1,"")))))</f>
        <v/>
      </c>
      <c r="I171" s="19" t="str">
        <f aca="false">IF(OR(H171="",D171=""),"",D171/H171)</f>
        <v/>
      </c>
      <c r="J171" s="18" t="str">
        <f aca="true">IF(OR(H171="",F171="",G171=""),"",IF(TODAY()&lt;F171,0,MIN(INT(DATEDIF(F171,MIN(TODAY(),G171),"m")/(12/H171))+1,ROUNDUP(DATEDIF(F171,G171+1,"m")/(12/H171),0))))</f>
        <v/>
      </c>
      <c r="K171" s="19" t="str">
        <f aca="false">IF(J171="","",J171*I171)</f>
        <v/>
      </c>
      <c r="L171" s="19" t="str">
        <f aca="false">IF(A171="","",SUMIFS(الدفعات!$C:$C,الدفعات!$A:$A,A171))</f>
        <v/>
      </c>
      <c r="M171" s="19" t="str">
        <f aca="false">IF(K171="","",MAX(0,K171-L171))</f>
        <v/>
      </c>
      <c r="N171" s="20" t="str">
        <f aca="true">IF(K171="","",IF(M171&gt;0,"متأخر",IF(O171="انتهى العقد","منتهي",IF(AND(ISNUMBER(O171),O171-TODAY()&lt;=7),"قريب","منتظم"))))</f>
        <v/>
      </c>
      <c r="O171" s="21" t="str">
        <f aca="false">IF(J171="","",IF(EDATE(F171,J171*(12/H171))&gt;G171,"انتهى العقد",EDATE(F171,J171*(12/H171))))</f>
        <v/>
      </c>
      <c r="P171" s="22" t="str">
        <f aca="true">IF(G171="","",G171-TODAY())</f>
        <v/>
      </c>
    </row>
    <row r="172" customFormat="false" ht="15" hidden="false" customHeight="false" outlineLevel="0" collapsed="false">
      <c r="A172" s="15"/>
      <c r="B172" s="15"/>
      <c r="C172" s="15"/>
      <c r="D172" s="16"/>
      <c r="E172" s="15"/>
      <c r="F172" s="17"/>
      <c r="G172" s="17"/>
      <c r="H172" s="18" t="str">
        <f aca="false">IF(E172="","",IF(E172="شهري",12,IF(E172="ربع سنوي",4,IF(E172="نصف سنوي",2,IF(E172="سنوي",1,"")))))</f>
        <v/>
      </c>
      <c r="I172" s="19" t="str">
        <f aca="false">IF(OR(H172="",D172=""),"",D172/H172)</f>
        <v/>
      </c>
      <c r="J172" s="18" t="str">
        <f aca="true">IF(OR(H172="",F172="",G172=""),"",IF(TODAY()&lt;F172,0,MIN(INT(DATEDIF(F172,MIN(TODAY(),G172),"m")/(12/H172))+1,ROUNDUP(DATEDIF(F172,G172+1,"m")/(12/H172),0))))</f>
        <v/>
      </c>
      <c r="K172" s="19" t="str">
        <f aca="false">IF(J172="","",J172*I172)</f>
        <v/>
      </c>
      <c r="L172" s="19" t="str">
        <f aca="false">IF(A172="","",SUMIFS(الدفعات!$C:$C,الدفعات!$A:$A,A172))</f>
        <v/>
      </c>
      <c r="M172" s="19" t="str">
        <f aca="false">IF(K172="","",MAX(0,K172-L172))</f>
        <v/>
      </c>
      <c r="N172" s="20" t="str">
        <f aca="true">IF(K172="","",IF(M172&gt;0,"متأخر",IF(O172="انتهى العقد","منتهي",IF(AND(ISNUMBER(O172),O172-TODAY()&lt;=7),"قريب","منتظم"))))</f>
        <v/>
      </c>
      <c r="O172" s="21" t="str">
        <f aca="false">IF(J172="","",IF(EDATE(F172,J172*(12/H172))&gt;G172,"انتهى العقد",EDATE(F172,J172*(12/H172))))</f>
        <v/>
      </c>
      <c r="P172" s="22" t="str">
        <f aca="true">IF(G172="","",G172-TODAY())</f>
        <v/>
      </c>
    </row>
    <row r="173" customFormat="false" ht="15" hidden="false" customHeight="false" outlineLevel="0" collapsed="false">
      <c r="A173" s="15"/>
      <c r="B173" s="15"/>
      <c r="C173" s="15"/>
      <c r="D173" s="16"/>
      <c r="E173" s="15"/>
      <c r="F173" s="17"/>
      <c r="G173" s="17"/>
      <c r="H173" s="18" t="str">
        <f aca="false">IF(E173="","",IF(E173="شهري",12,IF(E173="ربع سنوي",4,IF(E173="نصف سنوي",2,IF(E173="سنوي",1,"")))))</f>
        <v/>
      </c>
      <c r="I173" s="19" t="str">
        <f aca="false">IF(OR(H173="",D173=""),"",D173/H173)</f>
        <v/>
      </c>
      <c r="J173" s="18" t="str">
        <f aca="true">IF(OR(H173="",F173="",G173=""),"",IF(TODAY()&lt;F173,0,MIN(INT(DATEDIF(F173,MIN(TODAY(),G173),"m")/(12/H173))+1,ROUNDUP(DATEDIF(F173,G173+1,"m")/(12/H173),0))))</f>
        <v/>
      </c>
      <c r="K173" s="19" t="str">
        <f aca="false">IF(J173="","",J173*I173)</f>
        <v/>
      </c>
      <c r="L173" s="19" t="str">
        <f aca="false">IF(A173="","",SUMIFS(الدفعات!$C:$C,الدفعات!$A:$A,A173))</f>
        <v/>
      </c>
      <c r="M173" s="19" t="str">
        <f aca="false">IF(K173="","",MAX(0,K173-L173))</f>
        <v/>
      </c>
      <c r="N173" s="20" t="str">
        <f aca="true">IF(K173="","",IF(M173&gt;0,"متأخر",IF(O173="انتهى العقد","منتهي",IF(AND(ISNUMBER(O173),O173-TODAY()&lt;=7),"قريب","منتظم"))))</f>
        <v/>
      </c>
      <c r="O173" s="21" t="str">
        <f aca="false">IF(J173="","",IF(EDATE(F173,J173*(12/H173))&gt;G173,"انتهى العقد",EDATE(F173,J173*(12/H173))))</f>
        <v/>
      </c>
      <c r="P173" s="22" t="str">
        <f aca="true">IF(G173="","",G173-TODAY())</f>
        <v/>
      </c>
    </row>
    <row r="174" customFormat="false" ht="15" hidden="false" customHeight="false" outlineLevel="0" collapsed="false">
      <c r="A174" s="15"/>
      <c r="B174" s="15"/>
      <c r="C174" s="15"/>
      <c r="D174" s="16"/>
      <c r="E174" s="15"/>
      <c r="F174" s="17"/>
      <c r="G174" s="17"/>
      <c r="H174" s="18" t="str">
        <f aca="false">IF(E174="","",IF(E174="شهري",12,IF(E174="ربع سنوي",4,IF(E174="نصف سنوي",2,IF(E174="سنوي",1,"")))))</f>
        <v/>
      </c>
      <c r="I174" s="19" t="str">
        <f aca="false">IF(OR(H174="",D174=""),"",D174/H174)</f>
        <v/>
      </c>
      <c r="J174" s="18" t="str">
        <f aca="true">IF(OR(H174="",F174="",G174=""),"",IF(TODAY()&lt;F174,0,MIN(INT(DATEDIF(F174,MIN(TODAY(),G174),"m")/(12/H174))+1,ROUNDUP(DATEDIF(F174,G174+1,"m")/(12/H174),0))))</f>
        <v/>
      </c>
      <c r="K174" s="19" t="str">
        <f aca="false">IF(J174="","",J174*I174)</f>
        <v/>
      </c>
      <c r="L174" s="19" t="str">
        <f aca="false">IF(A174="","",SUMIFS(الدفعات!$C:$C,الدفعات!$A:$A,A174))</f>
        <v/>
      </c>
      <c r="M174" s="19" t="str">
        <f aca="false">IF(K174="","",MAX(0,K174-L174))</f>
        <v/>
      </c>
      <c r="N174" s="20" t="str">
        <f aca="true">IF(K174="","",IF(M174&gt;0,"متأخر",IF(O174="انتهى العقد","منتهي",IF(AND(ISNUMBER(O174),O174-TODAY()&lt;=7),"قريب","منتظم"))))</f>
        <v/>
      </c>
      <c r="O174" s="21" t="str">
        <f aca="false">IF(J174="","",IF(EDATE(F174,J174*(12/H174))&gt;G174,"انتهى العقد",EDATE(F174,J174*(12/H174))))</f>
        <v/>
      </c>
      <c r="P174" s="22" t="str">
        <f aca="true">IF(G174="","",G174-TODAY())</f>
        <v/>
      </c>
    </row>
    <row r="175" customFormat="false" ht="15" hidden="false" customHeight="false" outlineLevel="0" collapsed="false">
      <c r="A175" s="15"/>
      <c r="B175" s="15"/>
      <c r="C175" s="15"/>
      <c r="D175" s="16"/>
      <c r="E175" s="15"/>
      <c r="F175" s="17"/>
      <c r="G175" s="17"/>
      <c r="H175" s="18" t="str">
        <f aca="false">IF(E175="","",IF(E175="شهري",12,IF(E175="ربع سنوي",4,IF(E175="نصف سنوي",2,IF(E175="سنوي",1,"")))))</f>
        <v/>
      </c>
      <c r="I175" s="19" t="str">
        <f aca="false">IF(OR(H175="",D175=""),"",D175/H175)</f>
        <v/>
      </c>
      <c r="J175" s="18" t="str">
        <f aca="true">IF(OR(H175="",F175="",G175=""),"",IF(TODAY()&lt;F175,0,MIN(INT(DATEDIF(F175,MIN(TODAY(),G175),"m")/(12/H175))+1,ROUNDUP(DATEDIF(F175,G175+1,"m")/(12/H175),0))))</f>
        <v/>
      </c>
      <c r="K175" s="19" t="str">
        <f aca="false">IF(J175="","",J175*I175)</f>
        <v/>
      </c>
      <c r="L175" s="19" t="str">
        <f aca="false">IF(A175="","",SUMIFS(الدفعات!$C:$C,الدفعات!$A:$A,A175))</f>
        <v/>
      </c>
      <c r="M175" s="19" t="str">
        <f aca="false">IF(K175="","",MAX(0,K175-L175))</f>
        <v/>
      </c>
      <c r="N175" s="20" t="str">
        <f aca="true">IF(K175="","",IF(M175&gt;0,"متأخر",IF(O175="انتهى العقد","منتهي",IF(AND(ISNUMBER(O175),O175-TODAY()&lt;=7),"قريب","منتظم"))))</f>
        <v/>
      </c>
      <c r="O175" s="21" t="str">
        <f aca="false">IF(J175="","",IF(EDATE(F175,J175*(12/H175))&gt;G175,"انتهى العقد",EDATE(F175,J175*(12/H175))))</f>
        <v/>
      </c>
      <c r="P175" s="22" t="str">
        <f aca="true">IF(G175="","",G175-TODAY())</f>
        <v/>
      </c>
    </row>
    <row r="176" customFormat="false" ht="15" hidden="false" customHeight="false" outlineLevel="0" collapsed="false">
      <c r="A176" s="15"/>
      <c r="B176" s="15"/>
      <c r="C176" s="15"/>
      <c r="D176" s="16"/>
      <c r="E176" s="15"/>
      <c r="F176" s="17"/>
      <c r="G176" s="17"/>
      <c r="H176" s="18" t="str">
        <f aca="false">IF(E176="","",IF(E176="شهري",12,IF(E176="ربع سنوي",4,IF(E176="نصف سنوي",2,IF(E176="سنوي",1,"")))))</f>
        <v/>
      </c>
      <c r="I176" s="19" t="str">
        <f aca="false">IF(OR(H176="",D176=""),"",D176/H176)</f>
        <v/>
      </c>
      <c r="J176" s="18" t="str">
        <f aca="true">IF(OR(H176="",F176="",G176=""),"",IF(TODAY()&lt;F176,0,MIN(INT(DATEDIF(F176,MIN(TODAY(),G176),"m")/(12/H176))+1,ROUNDUP(DATEDIF(F176,G176+1,"m")/(12/H176),0))))</f>
        <v/>
      </c>
      <c r="K176" s="19" t="str">
        <f aca="false">IF(J176="","",J176*I176)</f>
        <v/>
      </c>
      <c r="L176" s="19" t="str">
        <f aca="false">IF(A176="","",SUMIFS(الدفعات!$C:$C,الدفعات!$A:$A,A176))</f>
        <v/>
      </c>
      <c r="M176" s="19" t="str">
        <f aca="false">IF(K176="","",MAX(0,K176-L176))</f>
        <v/>
      </c>
      <c r="N176" s="20" t="str">
        <f aca="true">IF(K176="","",IF(M176&gt;0,"متأخر",IF(O176="انتهى العقد","منتهي",IF(AND(ISNUMBER(O176),O176-TODAY()&lt;=7),"قريب","منتظم"))))</f>
        <v/>
      </c>
      <c r="O176" s="21" t="str">
        <f aca="false">IF(J176="","",IF(EDATE(F176,J176*(12/H176))&gt;G176,"انتهى العقد",EDATE(F176,J176*(12/H176))))</f>
        <v/>
      </c>
      <c r="P176" s="22" t="str">
        <f aca="true">IF(G176="","",G176-TODAY())</f>
        <v/>
      </c>
    </row>
    <row r="177" customFormat="false" ht="15" hidden="false" customHeight="false" outlineLevel="0" collapsed="false">
      <c r="A177" s="15"/>
      <c r="B177" s="15"/>
      <c r="C177" s="15"/>
      <c r="D177" s="16"/>
      <c r="E177" s="15"/>
      <c r="F177" s="17"/>
      <c r="G177" s="17"/>
      <c r="H177" s="18" t="str">
        <f aca="false">IF(E177="","",IF(E177="شهري",12,IF(E177="ربع سنوي",4,IF(E177="نصف سنوي",2,IF(E177="سنوي",1,"")))))</f>
        <v/>
      </c>
      <c r="I177" s="19" t="str">
        <f aca="false">IF(OR(H177="",D177=""),"",D177/H177)</f>
        <v/>
      </c>
      <c r="J177" s="18" t="str">
        <f aca="true">IF(OR(H177="",F177="",G177=""),"",IF(TODAY()&lt;F177,0,MIN(INT(DATEDIF(F177,MIN(TODAY(),G177),"m")/(12/H177))+1,ROUNDUP(DATEDIF(F177,G177+1,"m")/(12/H177),0))))</f>
        <v/>
      </c>
      <c r="K177" s="19" t="str">
        <f aca="false">IF(J177="","",J177*I177)</f>
        <v/>
      </c>
      <c r="L177" s="19" t="str">
        <f aca="false">IF(A177="","",SUMIFS(الدفعات!$C:$C,الدفعات!$A:$A,A177))</f>
        <v/>
      </c>
      <c r="M177" s="19" t="str">
        <f aca="false">IF(K177="","",MAX(0,K177-L177))</f>
        <v/>
      </c>
      <c r="N177" s="20" t="str">
        <f aca="true">IF(K177="","",IF(M177&gt;0,"متأخر",IF(O177="انتهى العقد","منتهي",IF(AND(ISNUMBER(O177),O177-TODAY()&lt;=7),"قريب","منتظم"))))</f>
        <v/>
      </c>
      <c r="O177" s="21" t="str">
        <f aca="false">IF(J177="","",IF(EDATE(F177,J177*(12/H177))&gt;G177,"انتهى العقد",EDATE(F177,J177*(12/H177))))</f>
        <v/>
      </c>
      <c r="P177" s="22" t="str">
        <f aca="true">IF(G177="","",G177-TODAY())</f>
        <v/>
      </c>
    </row>
    <row r="178" customFormat="false" ht="15" hidden="false" customHeight="false" outlineLevel="0" collapsed="false">
      <c r="A178" s="15"/>
      <c r="B178" s="15"/>
      <c r="C178" s="15"/>
      <c r="D178" s="16"/>
      <c r="E178" s="15"/>
      <c r="F178" s="17"/>
      <c r="G178" s="17"/>
      <c r="H178" s="18" t="str">
        <f aca="false">IF(E178="","",IF(E178="شهري",12,IF(E178="ربع سنوي",4,IF(E178="نصف سنوي",2,IF(E178="سنوي",1,"")))))</f>
        <v/>
      </c>
      <c r="I178" s="19" t="str">
        <f aca="false">IF(OR(H178="",D178=""),"",D178/H178)</f>
        <v/>
      </c>
      <c r="J178" s="18" t="str">
        <f aca="true">IF(OR(H178="",F178="",G178=""),"",IF(TODAY()&lt;F178,0,MIN(INT(DATEDIF(F178,MIN(TODAY(),G178),"m")/(12/H178))+1,ROUNDUP(DATEDIF(F178,G178+1,"m")/(12/H178),0))))</f>
        <v/>
      </c>
      <c r="K178" s="19" t="str">
        <f aca="false">IF(J178="","",J178*I178)</f>
        <v/>
      </c>
      <c r="L178" s="19" t="str">
        <f aca="false">IF(A178="","",SUMIFS(الدفعات!$C:$C,الدفعات!$A:$A,A178))</f>
        <v/>
      </c>
      <c r="M178" s="19" t="str">
        <f aca="false">IF(K178="","",MAX(0,K178-L178))</f>
        <v/>
      </c>
      <c r="N178" s="20" t="str">
        <f aca="true">IF(K178="","",IF(M178&gt;0,"متأخر",IF(O178="انتهى العقد","منتهي",IF(AND(ISNUMBER(O178),O178-TODAY()&lt;=7),"قريب","منتظم"))))</f>
        <v/>
      </c>
      <c r="O178" s="21" t="str">
        <f aca="false">IF(J178="","",IF(EDATE(F178,J178*(12/H178))&gt;G178,"انتهى العقد",EDATE(F178,J178*(12/H178))))</f>
        <v/>
      </c>
      <c r="P178" s="22" t="str">
        <f aca="true">IF(G178="","",G178-TODAY())</f>
        <v/>
      </c>
    </row>
    <row r="179" customFormat="false" ht="15" hidden="false" customHeight="false" outlineLevel="0" collapsed="false">
      <c r="A179" s="15"/>
      <c r="B179" s="15"/>
      <c r="C179" s="15"/>
      <c r="D179" s="16"/>
      <c r="E179" s="15"/>
      <c r="F179" s="17"/>
      <c r="G179" s="17"/>
      <c r="H179" s="18" t="str">
        <f aca="false">IF(E179="","",IF(E179="شهري",12,IF(E179="ربع سنوي",4,IF(E179="نصف سنوي",2,IF(E179="سنوي",1,"")))))</f>
        <v/>
      </c>
      <c r="I179" s="19" t="str">
        <f aca="false">IF(OR(H179="",D179=""),"",D179/H179)</f>
        <v/>
      </c>
      <c r="J179" s="18" t="str">
        <f aca="true">IF(OR(H179="",F179="",G179=""),"",IF(TODAY()&lt;F179,0,MIN(INT(DATEDIF(F179,MIN(TODAY(),G179),"m")/(12/H179))+1,ROUNDUP(DATEDIF(F179,G179+1,"m")/(12/H179),0))))</f>
        <v/>
      </c>
      <c r="K179" s="19" t="str">
        <f aca="false">IF(J179="","",J179*I179)</f>
        <v/>
      </c>
      <c r="L179" s="19" t="str">
        <f aca="false">IF(A179="","",SUMIFS(الدفعات!$C:$C,الدفعات!$A:$A,A179))</f>
        <v/>
      </c>
      <c r="M179" s="19" t="str">
        <f aca="false">IF(K179="","",MAX(0,K179-L179))</f>
        <v/>
      </c>
      <c r="N179" s="20" t="str">
        <f aca="true">IF(K179="","",IF(M179&gt;0,"متأخر",IF(O179="انتهى العقد","منتهي",IF(AND(ISNUMBER(O179),O179-TODAY()&lt;=7),"قريب","منتظم"))))</f>
        <v/>
      </c>
      <c r="O179" s="21" t="str">
        <f aca="false">IF(J179="","",IF(EDATE(F179,J179*(12/H179))&gt;G179,"انتهى العقد",EDATE(F179,J179*(12/H179))))</f>
        <v/>
      </c>
      <c r="P179" s="22" t="str">
        <f aca="true">IF(G179="","",G179-TODAY())</f>
        <v/>
      </c>
    </row>
    <row r="180" customFormat="false" ht="15" hidden="false" customHeight="false" outlineLevel="0" collapsed="false">
      <c r="A180" s="15"/>
      <c r="B180" s="15"/>
      <c r="C180" s="15"/>
      <c r="D180" s="16"/>
      <c r="E180" s="15"/>
      <c r="F180" s="17"/>
      <c r="G180" s="17"/>
      <c r="H180" s="18" t="str">
        <f aca="false">IF(E180="","",IF(E180="شهري",12,IF(E180="ربع سنوي",4,IF(E180="نصف سنوي",2,IF(E180="سنوي",1,"")))))</f>
        <v/>
      </c>
      <c r="I180" s="19" t="str">
        <f aca="false">IF(OR(H180="",D180=""),"",D180/H180)</f>
        <v/>
      </c>
      <c r="J180" s="18" t="str">
        <f aca="true">IF(OR(H180="",F180="",G180=""),"",IF(TODAY()&lt;F180,0,MIN(INT(DATEDIF(F180,MIN(TODAY(),G180),"m")/(12/H180))+1,ROUNDUP(DATEDIF(F180,G180+1,"m")/(12/H180),0))))</f>
        <v/>
      </c>
      <c r="K180" s="19" t="str">
        <f aca="false">IF(J180="","",J180*I180)</f>
        <v/>
      </c>
      <c r="L180" s="19" t="str">
        <f aca="false">IF(A180="","",SUMIFS(الدفعات!$C:$C,الدفعات!$A:$A,A180))</f>
        <v/>
      </c>
      <c r="M180" s="19" t="str">
        <f aca="false">IF(K180="","",MAX(0,K180-L180))</f>
        <v/>
      </c>
      <c r="N180" s="20" t="str">
        <f aca="true">IF(K180="","",IF(M180&gt;0,"متأخر",IF(O180="انتهى العقد","منتهي",IF(AND(ISNUMBER(O180),O180-TODAY()&lt;=7),"قريب","منتظم"))))</f>
        <v/>
      </c>
      <c r="O180" s="21" t="str">
        <f aca="false">IF(J180="","",IF(EDATE(F180,J180*(12/H180))&gt;G180,"انتهى العقد",EDATE(F180,J180*(12/H180))))</f>
        <v/>
      </c>
      <c r="P180" s="22" t="str">
        <f aca="true">IF(G180="","",G180-TODAY())</f>
        <v/>
      </c>
    </row>
    <row r="181" customFormat="false" ht="15" hidden="false" customHeight="false" outlineLevel="0" collapsed="false">
      <c r="A181" s="15"/>
      <c r="B181" s="15"/>
      <c r="C181" s="15"/>
      <c r="D181" s="16"/>
      <c r="E181" s="15"/>
      <c r="F181" s="17"/>
      <c r="G181" s="17"/>
      <c r="H181" s="18" t="str">
        <f aca="false">IF(E181="","",IF(E181="شهري",12,IF(E181="ربع سنوي",4,IF(E181="نصف سنوي",2,IF(E181="سنوي",1,"")))))</f>
        <v/>
      </c>
      <c r="I181" s="19" t="str">
        <f aca="false">IF(OR(H181="",D181=""),"",D181/H181)</f>
        <v/>
      </c>
      <c r="J181" s="18" t="str">
        <f aca="true">IF(OR(H181="",F181="",G181=""),"",IF(TODAY()&lt;F181,0,MIN(INT(DATEDIF(F181,MIN(TODAY(),G181),"m")/(12/H181))+1,ROUNDUP(DATEDIF(F181,G181+1,"m")/(12/H181),0))))</f>
        <v/>
      </c>
      <c r="K181" s="19" t="str">
        <f aca="false">IF(J181="","",J181*I181)</f>
        <v/>
      </c>
      <c r="L181" s="19" t="str">
        <f aca="false">IF(A181="","",SUMIFS(الدفعات!$C:$C,الدفعات!$A:$A,A181))</f>
        <v/>
      </c>
      <c r="M181" s="19" t="str">
        <f aca="false">IF(K181="","",MAX(0,K181-L181))</f>
        <v/>
      </c>
      <c r="N181" s="20" t="str">
        <f aca="true">IF(K181="","",IF(M181&gt;0,"متأخر",IF(O181="انتهى العقد","منتهي",IF(AND(ISNUMBER(O181),O181-TODAY()&lt;=7),"قريب","منتظم"))))</f>
        <v/>
      </c>
      <c r="O181" s="21" t="str">
        <f aca="false">IF(J181="","",IF(EDATE(F181,J181*(12/H181))&gt;G181,"انتهى العقد",EDATE(F181,J181*(12/H181))))</f>
        <v/>
      </c>
      <c r="P181" s="22" t="str">
        <f aca="true">IF(G181="","",G181-TODAY())</f>
        <v/>
      </c>
    </row>
    <row r="182" customFormat="false" ht="15" hidden="false" customHeight="false" outlineLevel="0" collapsed="false">
      <c r="A182" s="15"/>
      <c r="B182" s="15"/>
      <c r="C182" s="15"/>
      <c r="D182" s="16"/>
      <c r="E182" s="15"/>
      <c r="F182" s="17"/>
      <c r="G182" s="17"/>
      <c r="H182" s="18" t="str">
        <f aca="false">IF(E182="","",IF(E182="شهري",12,IF(E182="ربع سنوي",4,IF(E182="نصف سنوي",2,IF(E182="سنوي",1,"")))))</f>
        <v/>
      </c>
      <c r="I182" s="19" t="str">
        <f aca="false">IF(OR(H182="",D182=""),"",D182/H182)</f>
        <v/>
      </c>
      <c r="J182" s="18" t="str">
        <f aca="true">IF(OR(H182="",F182="",G182=""),"",IF(TODAY()&lt;F182,0,MIN(INT(DATEDIF(F182,MIN(TODAY(),G182),"m")/(12/H182))+1,ROUNDUP(DATEDIF(F182,G182+1,"m")/(12/H182),0))))</f>
        <v/>
      </c>
      <c r="K182" s="19" t="str">
        <f aca="false">IF(J182="","",J182*I182)</f>
        <v/>
      </c>
      <c r="L182" s="19" t="str">
        <f aca="false">IF(A182="","",SUMIFS(الدفعات!$C:$C,الدفعات!$A:$A,A182))</f>
        <v/>
      </c>
      <c r="M182" s="19" t="str">
        <f aca="false">IF(K182="","",MAX(0,K182-L182))</f>
        <v/>
      </c>
      <c r="N182" s="20" t="str">
        <f aca="true">IF(K182="","",IF(M182&gt;0,"متأخر",IF(O182="انتهى العقد","منتهي",IF(AND(ISNUMBER(O182),O182-TODAY()&lt;=7),"قريب","منتظم"))))</f>
        <v/>
      </c>
      <c r="O182" s="21" t="str">
        <f aca="false">IF(J182="","",IF(EDATE(F182,J182*(12/H182))&gt;G182,"انتهى العقد",EDATE(F182,J182*(12/H182))))</f>
        <v/>
      </c>
      <c r="P182" s="22" t="str">
        <f aca="true">IF(G182="","",G182-TODAY())</f>
        <v/>
      </c>
    </row>
    <row r="183" customFormat="false" ht="15" hidden="false" customHeight="false" outlineLevel="0" collapsed="false">
      <c r="A183" s="15"/>
      <c r="B183" s="15"/>
      <c r="C183" s="15"/>
      <c r="D183" s="16"/>
      <c r="E183" s="15"/>
      <c r="F183" s="17"/>
      <c r="G183" s="17"/>
      <c r="H183" s="18" t="str">
        <f aca="false">IF(E183="","",IF(E183="شهري",12,IF(E183="ربع سنوي",4,IF(E183="نصف سنوي",2,IF(E183="سنوي",1,"")))))</f>
        <v/>
      </c>
      <c r="I183" s="19" t="str">
        <f aca="false">IF(OR(H183="",D183=""),"",D183/H183)</f>
        <v/>
      </c>
      <c r="J183" s="18" t="str">
        <f aca="true">IF(OR(H183="",F183="",G183=""),"",IF(TODAY()&lt;F183,0,MIN(INT(DATEDIF(F183,MIN(TODAY(),G183),"m")/(12/H183))+1,ROUNDUP(DATEDIF(F183,G183+1,"m")/(12/H183),0))))</f>
        <v/>
      </c>
      <c r="K183" s="19" t="str">
        <f aca="false">IF(J183="","",J183*I183)</f>
        <v/>
      </c>
      <c r="L183" s="19" t="str">
        <f aca="false">IF(A183="","",SUMIFS(الدفعات!$C:$C,الدفعات!$A:$A,A183))</f>
        <v/>
      </c>
      <c r="M183" s="19" t="str">
        <f aca="false">IF(K183="","",MAX(0,K183-L183))</f>
        <v/>
      </c>
      <c r="N183" s="20" t="str">
        <f aca="true">IF(K183="","",IF(M183&gt;0,"متأخر",IF(O183="انتهى العقد","منتهي",IF(AND(ISNUMBER(O183),O183-TODAY()&lt;=7),"قريب","منتظم"))))</f>
        <v/>
      </c>
      <c r="O183" s="21" t="str">
        <f aca="false">IF(J183="","",IF(EDATE(F183,J183*(12/H183))&gt;G183,"انتهى العقد",EDATE(F183,J183*(12/H183))))</f>
        <v/>
      </c>
      <c r="P183" s="22" t="str">
        <f aca="true">IF(G183="","",G183-TODAY())</f>
        <v/>
      </c>
    </row>
    <row r="184" customFormat="false" ht="15" hidden="false" customHeight="false" outlineLevel="0" collapsed="false">
      <c r="A184" s="15"/>
      <c r="B184" s="15"/>
      <c r="C184" s="15"/>
      <c r="D184" s="16"/>
      <c r="E184" s="15"/>
      <c r="F184" s="17"/>
      <c r="G184" s="17"/>
      <c r="H184" s="18" t="str">
        <f aca="false">IF(E184="","",IF(E184="شهري",12,IF(E184="ربع سنوي",4,IF(E184="نصف سنوي",2,IF(E184="سنوي",1,"")))))</f>
        <v/>
      </c>
      <c r="I184" s="19" t="str">
        <f aca="false">IF(OR(H184="",D184=""),"",D184/H184)</f>
        <v/>
      </c>
      <c r="J184" s="18" t="str">
        <f aca="true">IF(OR(H184="",F184="",G184=""),"",IF(TODAY()&lt;F184,0,MIN(INT(DATEDIF(F184,MIN(TODAY(),G184),"m")/(12/H184))+1,ROUNDUP(DATEDIF(F184,G184+1,"m")/(12/H184),0))))</f>
        <v/>
      </c>
      <c r="K184" s="19" t="str">
        <f aca="false">IF(J184="","",J184*I184)</f>
        <v/>
      </c>
      <c r="L184" s="19" t="str">
        <f aca="false">IF(A184="","",SUMIFS(الدفعات!$C:$C,الدفعات!$A:$A,A184))</f>
        <v/>
      </c>
      <c r="M184" s="19" t="str">
        <f aca="false">IF(K184="","",MAX(0,K184-L184))</f>
        <v/>
      </c>
      <c r="N184" s="20" t="str">
        <f aca="true">IF(K184="","",IF(M184&gt;0,"متأخر",IF(O184="انتهى العقد","منتهي",IF(AND(ISNUMBER(O184),O184-TODAY()&lt;=7),"قريب","منتظم"))))</f>
        <v/>
      </c>
      <c r="O184" s="21" t="str">
        <f aca="false">IF(J184="","",IF(EDATE(F184,J184*(12/H184))&gt;G184,"انتهى العقد",EDATE(F184,J184*(12/H184))))</f>
        <v/>
      </c>
      <c r="P184" s="22" t="str">
        <f aca="true">IF(G184="","",G184-TODAY())</f>
        <v/>
      </c>
    </row>
    <row r="185" customFormat="false" ht="15" hidden="false" customHeight="false" outlineLevel="0" collapsed="false">
      <c r="A185" s="15"/>
      <c r="B185" s="15"/>
      <c r="C185" s="15"/>
      <c r="D185" s="16"/>
      <c r="E185" s="15"/>
      <c r="F185" s="17"/>
      <c r="G185" s="17"/>
      <c r="H185" s="18" t="str">
        <f aca="false">IF(E185="","",IF(E185="شهري",12,IF(E185="ربع سنوي",4,IF(E185="نصف سنوي",2,IF(E185="سنوي",1,"")))))</f>
        <v/>
      </c>
      <c r="I185" s="19" t="str">
        <f aca="false">IF(OR(H185="",D185=""),"",D185/H185)</f>
        <v/>
      </c>
      <c r="J185" s="18" t="str">
        <f aca="true">IF(OR(H185="",F185="",G185=""),"",IF(TODAY()&lt;F185,0,MIN(INT(DATEDIF(F185,MIN(TODAY(),G185),"m")/(12/H185))+1,ROUNDUP(DATEDIF(F185,G185+1,"m")/(12/H185),0))))</f>
        <v/>
      </c>
      <c r="K185" s="19" t="str">
        <f aca="false">IF(J185="","",J185*I185)</f>
        <v/>
      </c>
      <c r="L185" s="19" t="str">
        <f aca="false">IF(A185="","",SUMIFS(الدفعات!$C:$C,الدفعات!$A:$A,A185))</f>
        <v/>
      </c>
      <c r="M185" s="19" t="str">
        <f aca="false">IF(K185="","",MAX(0,K185-L185))</f>
        <v/>
      </c>
      <c r="N185" s="20" t="str">
        <f aca="true">IF(K185="","",IF(M185&gt;0,"متأخر",IF(O185="انتهى العقد","منتهي",IF(AND(ISNUMBER(O185),O185-TODAY()&lt;=7),"قريب","منتظم"))))</f>
        <v/>
      </c>
      <c r="O185" s="21" t="str">
        <f aca="false">IF(J185="","",IF(EDATE(F185,J185*(12/H185))&gt;G185,"انتهى العقد",EDATE(F185,J185*(12/H185))))</f>
        <v/>
      </c>
      <c r="P185" s="22" t="str">
        <f aca="true">IF(G185="","",G185-TODAY())</f>
        <v/>
      </c>
    </row>
    <row r="186" customFormat="false" ht="15" hidden="false" customHeight="false" outlineLevel="0" collapsed="false">
      <c r="A186" s="15"/>
      <c r="B186" s="15"/>
      <c r="C186" s="15"/>
      <c r="D186" s="16"/>
      <c r="E186" s="15"/>
      <c r="F186" s="17"/>
      <c r="G186" s="17"/>
      <c r="H186" s="18" t="str">
        <f aca="false">IF(E186="","",IF(E186="شهري",12,IF(E186="ربع سنوي",4,IF(E186="نصف سنوي",2,IF(E186="سنوي",1,"")))))</f>
        <v/>
      </c>
      <c r="I186" s="19" t="str">
        <f aca="false">IF(OR(H186="",D186=""),"",D186/H186)</f>
        <v/>
      </c>
      <c r="J186" s="18" t="str">
        <f aca="true">IF(OR(H186="",F186="",G186=""),"",IF(TODAY()&lt;F186,0,MIN(INT(DATEDIF(F186,MIN(TODAY(),G186),"m")/(12/H186))+1,ROUNDUP(DATEDIF(F186,G186+1,"m")/(12/H186),0))))</f>
        <v/>
      </c>
      <c r="K186" s="19" t="str">
        <f aca="false">IF(J186="","",J186*I186)</f>
        <v/>
      </c>
      <c r="L186" s="19" t="str">
        <f aca="false">IF(A186="","",SUMIFS(الدفعات!$C:$C,الدفعات!$A:$A,A186))</f>
        <v/>
      </c>
      <c r="M186" s="19" t="str">
        <f aca="false">IF(K186="","",MAX(0,K186-L186))</f>
        <v/>
      </c>
      <c r="N186" s="20" t="str">
        <f aca="true">IF(K186="","",IF(M186&gt;0,"متأخر",IF(O186="انتهى العقد","منتهي",IF(AND(ISNUMBER(O186),O186-TODAY()&lt;=7),"قريب","منتظم"))))</f>
        <v/>
      </c>
      <c r="O186" s="21" t="str">
        <f aca="false">IF(J186="","",IF(EDATE(F186,J186*(12/H186))&gt;G186,"انتهى العقد",EDATE(F186,J186*(12/H186))))</f>
        <v/>
      </c>
      <c r="P186" s="22" t="str">
        <f aca="true">IF(G186="","",G186-TODAY())</f>
        <v/>
      </c>
    </row>
    <row r="187" customFormat="false" ht="15" hidden="false" customHeight="false" outlineLevel="0" collapsed="false">
      <c r="A187" s="15"/>
      <c r="B187" s="15"/>
      <c r="C187" s="15"/>
      <c r="D187" s="16"/>
      <c r="E187" s="15"/>
      <c r="F187" s="17"/>
      <c r="G187" s="17"/>
      <c r="H187" s="18" t="str">
        <f aca="false">IF(E187="","",IF(E187="شهري",12,IF(E187="ربع سنوي",4,IF(E187="نصف سنوي",2,IF(E187="سنوي",1,"")))))</f>
        <v/>
      </c>
      <c r="I187" s="19" t="str">
        <f aca="false">IF(OR(H187="",D187=""),"",D187/H187)</f>
        <v/>
      </c>
      <c r="J187" s="18" t="str">
        <f aca="true">IF(OR(H187="",F187="",G187=""),"",IF(TODAY()&lt;F187,0,MIN(INT(DATEDIF(F187,MIN(TODAY(),G187),"m")/(12/H187))+1,ROUNDUP(DATEDIF(F187,G187+1,"m")/(12/H187),0))))</f>
        <v/>
      </c>
      <c r="K187" s="19" t="str">
        <f aca="false">IF(J187="","",J187*I187)</f>
        <v/>
      </c>
      <c r="L187" s="19" t="str">
        <f aca="false">IF(A187="","",SUMIFS(الدفعات!$C:$C,الدفعات!$A:$A,A187))</f>
        <v/>
      </c>
      <c r="M187" s="19" t="str">
        <f aca="false">IF(K187="","",MAX(0,K187-L187))</f>
        <v/>
      </c>
      <c r="N187" s="20" t="str">
        <f aca="true">IF(K187="","",IF(M187&gt;0,"متأخر",IF(O187="انتهى العقد","منتهي",IF(AND(ISNUMBER(O187),O187-TODAY()&lt;=7),"قريب","منتظم"))))</f>
        <v/>
      </c>
      <c r="O187" s="21" t="str">
        <f aca="false">IF(J187="","",IF(EDATE(F187,J187*(12/H187))&gt;G187,"انتهى العقد",EDATE(F187,J187*(12/H187))))</f>
        <v/>
      </c>
      <c r="P187" s="22" t="str">
        <f aca="true">IF(G187="","",G187-TODAY())</f>
        <v/>
      </c>
    </row>
    <row r="188" customFormat="false" ht="15" hidden="false" customHeight="false" outlineLevel="0" collapsed="false">
      <c r="A188" s="15"/>
      <c r="B188" s="15"/>
      <c r="C188" s="15"/>
      <c r="D188" s="16"/>
      <c r="E188" s="15"/>
      <c r="F188" s="17"/>
      <c r="G188" s="17"/>
      <c r="H188" s="18" t="str">
        <f aca="false">IF(E188="","",IF(E188="شهري",12,IF(E188="ربع سنوي",4,IF(E188="نصف سنوي",2,IF(E188="سنوي",1,"")))))</f>
        <v/>
      </c>
      <c r="I188" s="19" t="str">
        <f aca="false">IF(OR(H188="",D188=""),"",D188/H188)</f>
        <v/>
      </c>
      <c r="J188" s="18" t="str">
        <f aca="true">IF(OR(H188="",F188="",G188=""),"",IF(TODAY()&lt;F188,0,MIN(INT(DATEDIF(F188,MIN(TODAY(),G188),"m")/(12/H188))+1,ROUNDUP(DATEDIF(F188,G188+1,"m")/(12/H188),0))))</f>
        <v/>
      </c>
      <c r="K188" s="19" t="str">
        <f aca="false">IF(J188="","",J188*I188)</f>
        <v/>
      </c>
      <c r="L188" s="19" t="str">
        <f aca="false">IF(A188="","",SUMIFS(الدفعات!$C:$C,الدفعات!$A:$A,A188))</f>
        <v/>
      </c>
      <c r="M188" s="19" t="str">
        <f aca="false">IF(K188="","",MAX(0,K188-L188))</f>
        <v/>
      </c>
      <c r="N188" s="20" t="str">
        <f aca="true">IF(K188="","",IF(M188&gt;0,"متأخر",IF(O188="انتهى العقد","منتهي",IF(AND(ISNUMBER(O188),O188-TODAY()&lt;=7),"قريب","منتظم"))))</f>
        <v/>
      </c>
      <c r="O188" s="21" t="str">
        <f aca="false">IF(J188="","",IF(EDATE(F188,J188*(12/H188))&gt;G188,"انتهى العقد",EDATE(F188,J188*(12/H188))))</f>
        <v/>
      </c>
      <c r="P188" s="22" t="str">
        <f aca="true">IF(G188="","",G188-TODAY())</f>
        <v/>
      </c>
    </row>
    <row r="189" customFormat="false" ht="15" hidden="false" customHeight="false" outlineLevel="0" collapsed="false">
      <c r="A189" s="15"/>
      <c r="B189" s="15"/>
      <c r="C189" s="15"/>
      <c r="D189" s="16"/>
      <c r="E189" s="15"/>
      <c r="F189" s="17"/>
      <c r="G189" s="17"/>
      <c r="H189" s="18" t="str">
        <f aca="false">IF(E189="","",IF(E189="شهري",12,IF(E189="ربع سنوي",4,IF(E189="نصف سنوي",2,IF(E189="سنوي",1,"")))))</f>
        <v/>
      </c>
      <c r="I189" s="19" t="str">
        <f aca="false">IF(OR(H189="",D189=""),"",D189/H189)</f>
        <v/>
      </c>
      <c r="J189" s="18" t="str">
        <f aca="true">IF(OR(H189="",F189="",G189=""),"",IF(TODAY()&lt;F189,0,MIN(INT(DATEDIF(F189,MIN(TODAY(),G189),"m")/(12/H189))+1,ROUNDUP(DATEDIF(F189,G189+1,"m")/(12/H189),0))))</f>
        <v/>
      </c>
      <c r="K189" s="19" t="str">
        <f aca="false">IF(J189="","",J189*I189)</f>
        <v/>
      </c>
      <c r="L189" s="19" t="str">
        <f aca="false">IF(A189="","",SUMIFS(الدفعات!$C:$C,الدفعات!$A:$A,A189))</f>
        <v/>
      </c>
      <c r="M189" s="19" t="str">
        <f aca="false">IF(K189="","",MAX(0,K189-L189))</f>
        <v/>
      </c>
      <c r="N189" s="20" t="str">
        <f aca="true">IF(K189="","",IF(M189&gt;0,"متأخر",IF(O189="انتهى العقد","منتهي",IF(AND(ISNUMBER(O189),O189-TODAY()&lt;=7),"قريب","منتظم"))))</f>
        <v/>
      </c>
      <c r="O189" s="21" t="str">
        <f aca="false">IF(J189="","",IF(EDATE(F189,J189*(12/H189))&gt;G189,"انتهى العقد",EDATE(F189,J189*(12/H189))))</f>
        <v/>
      </c>
      <c r="P189" s="22" t="str">
        <f aca="true">IF(G189="","",G189-TODAY())</f>
        <v/>
      </c>
    </row>
    <row r="190" customFormat="false" ht="15" hidden="false" customHeight="false" outlineLevel="0" collapsed="false">
      <c r="A190" s="15"/>
      <c r="B190" s="15"/>
      <c r="C190" s="15"/>
      <c r="D190" s="16"/>
      <c r="E190" s="15"/>
      <c r="F190" s="17"/>
      <c r="G190" s="17"/>
      <c r="H190" s="18" t="str">
        <f aca="false">IF(E190="","",IF(E190="شهري",12,IF(E190="ربع سنوي",4,IF(E190="نصف سنوي",2,IF(E190="سنوي",1,"")))))</f>
        <v/>
      </c>
      <c r="I190" s="19" t="str">
        <f aca="false">IF(OR(H190="",D190=""),"",D190/H190)</f>
        <v/>
      </c>
      <c r="J190" s="18" t="str">
        <f aca="true">IF(OR(H190="",F190="",G190=""),"",IF(TODAY()&lt;F190,0,MIN(INT(DATEDIF(F190,MIN(TODAY(),G190),"m")/(12/H190))+1,ROUNDUP(DATEDIF(F190,G190+1,"m")/(12/H190),0))))</f>
        <v/>
      </c>
      <c r="K190" s="19" t="str">
        <f aca="false">IF(J190="","",J190*I190)</f>
        <v/>
      </c>
      <c r="L190" s="19" t="str">
        <f aca="false">IF(A190="","",SUMIFS(الدفعات!$C:$C,الدفعات!$A:$A,A190))</f>
        <v/>
      </c>
      <c r="M190" s="19" t="str">
        <f aca="false">IF(K190="","",MAX(0,K190-L190))</f>
        <v/>
      </c>
      <c r="N190" s="20" t="str">
        <f aca="true">IF(K190="","",IF(M190&gt;0,"متأخر",IF(O190="انتهى العقد","منتهي",IF(AND(ISNUMBER(O190),O190-TODAY()&lt;=7),"قريب","منتظم"))))</f>
        <v/>
      </c>
      <c r="O190" s="21" t="str">
        <f aca="false">IF(J190="","",IF(EDATE(F190,J190*(12/H190))&gt;G190,"انتهى العقد",EDATE(F190,J190*(12/H190))))</f>
        <v/>
      </c>
      <c r="P190" s="22" t="str">
        <f aca="true">IF(G190="","",G190-TODAY())</f>
        <v/>
      </c>
    </row>
    <row r="191" customFormat="false" ht="15" hidden="false" customHeight="false" outlineLevel="0" collapsed="false">
      <c r="A191" s="15"/>
      <c r="B191" s="15"/>
      <c r="C191" s="15"/>
      <c r="D191" s="16"/>
      <c r="E191" s="15"/>
      <c r="F191" s="17"/>
      <c r="G191" s="17"/>
      <c r="H191" s="18" t="str">
        <f aca="false">IF(E191="","",IF(E191="شهري",12,IF(E191="ربع سنوي",4,IF(E191="نصف سنوي",2,IF(E191="سنوي",1,"")))))</f>
        <v/>
      </c>
      <c r="I191" s="19" t="str">
        <f aca="false">IF(OR(H191="",D191=""),"",D191/H191)</f>
        <v/>
      </c>
      <c r="J191" s="18" t="str">
        <f aca="true">IF(OR(H191="",F191="",G191=""),"",IF(TODAY()&lt;F191,0,MIN(INT(DATEDIF(F191,MIN(TODAY(),G191),"m")/(12/H191))+1,ROUNDUP(DATEDIF(F191,G191+1,"m")/(12/H191),0))))</f>
        <v/>
      </c>
      <c r="K191" s="19" t="str">
        <f aca="false">IF(J191="","",J191*I191)</f>
        <v/>
      </c>
      <c r="L191" s="19" t="str">
        <f aca="false">IF(A191="","",SUMIFS(الدفعات!$C:$C,الدفعات!$A:$A,A191))</f>
        <v/>
      </c>
      <c r="M191" s="19" t="str">
        <f aca="false">IF(K191="","",MAX(0,K191-L191))</f>
        <v/>
      </c>
      <c r="N191" s="20" t="str">
        <f aca="true">IF(K191="","",IF(M191&gt;0,"متأخر",IF(O191="انتهى العقد","منتهي",IF(AND(ISNUMBER(O191),O191-TODAY()&lt;=7),"قريب","منتظم"))))</f>
        <v/>
      </c>
      <c r="O191" s="21" t="str">
        <f aca="false">IF(J191="","",IF(EDATE(F191,J191*(12/H191))&gt;G191,"انتهى العقد",EDATE(F191,J191*(12/H191))))</f>
        <v/>
      </c>
      <c r="P191" s="22" t="str">
        <f aca="true">IF(G191="","",G191-TODAY())</f>
        <v/>
      </c>
    </row>
    <row r="192" customFormat="false" ht="15" hidden="false" customHeight="false" outlineLevel="0" collapsed="false">
      <c r="A192" s="15"/>
      <c r="B192" s="15"/>
      <c r="C192" s="15"/>
      <c r="D192" s="16"/>
      <c r="E192" s="15"/>
      <c r="F192" s="17"/>
      <c r="G192" s="17"/>
      <c r="H192" s="18" t="str">
        <f aca="false">IF(E192="","",IF(E192="شهري",12,IF(E192="ربع سنوي",4,IF(E192="نصف سنوي",2,IF(E192="سنوي",1,"")))))</f>
        <v/>
      </c>
      <c r="I192" s="19" t="str">
        <f aca="false">IF(OR(H192="",D192=""),"",D192/H192)</f>
        <v/>
      </c>
      <c r="J192" s="18" t="str">
        <f aca="true">IF(OR(H192="",F192="",G192=""),"",IF(TODAY()&lt;F192,0,MIN(INT(DATEDIF(F192,MIN(TODAY(),G192),"m")/(12/H192))+1,ROUNDUP(DATEDIF(F192,G192+1,"m")/(12/H192),0))))</f>
        <v/>
      </c>
      <c r="K192" s="19" t="str">
        <f aca="false">IF(J192="","",J192*I192)</f>
        <v/>
      </c>
      <c r="L192" s="19" t="str">
        <f aca="false">IF(A192="","",SUMIFS(الدفعات!$C:$C,الدفعات!$A:$A,A192))</f>
        <v/>
      </c>
      <c r="M192" s="19" t="str">
        <f aca="false">IF(K192="","",MAX(0,K192-L192))</f>
        <v/>
      </c>
      <c r="N192" s="20" t="str">
        <f aca="true">IF(K192="","",IF(M192&gt;0,"متأخر",IF(O192="انتهى العقد","منتهي",IF(AND(ISNUMBER(O192),O192-TODAY()&lt;=7),"قريب","منتظم"))))</f>
        <v/>
      </c>
      <c r="O192" s="21" t="str">
        <f aca="false">IF(J192="","",IF(EDATE(F192,J192*(12/H192))&gt;G192,"انتهى العقد",EDATE(F192,J192*(12/H192))))</f>
        <v/>
      </c>
      <c r="P192" s="22" t="str">
        <f aca="true">IF(G192="","",G192-TODAY())</f>
        <v/>
      </c>
    </row>
    <row r="193" customFormat="false" ht="15" hidden="false" customHeight="false" outlineLevel="0" collapsed="false">
      <c r="A193" s="15"/>
      <c r="B193" s="15"/>
      <c r="C193" s="15"/>
      <c r="D193" s="16"/>
      <c r="E193" s="15"/>
      <c r="F193" s="17"/>
      <c r="G193" s="17"/>
      <c r="H193" s="18" t="str">
        <f aca="false">IF(E193="","",IF(E193="شهري",12,IF(E193="ربع سنوي",4,IF(E193="نصف سنوي",2,IF(E193="سنوي",1,"")))))</f>
        <v/>
      </c>
      <c r="I193" s="19" t="str">
        <f aca="false">IF(OR(H193="",D193=""),"",D193/H193)</f>
        <v/>
      </c>
      <c r="J193" s="18" t="str">
        <f aca="true">IF(OR(H193="",F193="",G193=""),"",IF(TODAY()&lt;F193,0,MIN(INT(DATEDIF(F193,MIN(TODAY(),G193),"m")/(12/H193))+1,ROUNDUP(DATEDIF(F193,G193+1,"m")/(12/H193),0))))</f>
        <v/>
      </c>
      <c r="K193" s="19" t="str">
        <f aca="false">IF(J193="","",J193*I193)</f>
        <v/>
      </c>
      <c r="L193" s="19" t="str">
        <f aca="false">IF(A193="","",SUMIFS(الدفعات!$C:$C,الدفعات!$A:$A,A193))</f>
        <v/>
      </c>
      <c r="M193" s="19" t="str">
        <f aca="false">IF(K193="","",MAX(0,K193-L193))</f>
        <v/>
      </c>
      <c r="N193" s="20" t="str">
        <f aca="true">IF(K193="","",IF(M193&gt;0,"متأخر",IF(O193="انتهى العقد","منتهي",IF(AND(ISNUMBER(O193),O193-TODAY()&lt;=7),"قريب","منتظم"))))</f>
        <v/>
      </c>
      <c r="O193" s="21" t="str">
        <f aca="false">IF(J193="","",IF(EDATE(F193,J193*(12/H193))&gt;G193,"انتهى العقد",EDATE(F193,J193*(12/H193))))</f>
        <v/>
      </c>
      <c r="P193" s="22" t="str">
        <f aca="true">IF(G193="","",G193-TODAY())</f>
        <v/>
      </c>
    </row>
    <row r="194" customFormat="false" ht="15" hidden="false" customHeight="false" outlineLevel="0" collapsed="false">
      <c r="A194" s="15"/>
      <c r="B194" s="15"/>
      <c r="C194" s="15"/>
      <c r="D194" s="16"/>
      <c r="E194" s="15"/>
      <c r="F194" s="17"/>
      <c r="G194" s="17"/>
      <c r="H194" s="18" t="str">
        <f aca="false">IF(E194="","",IF(E194="شهري",12,IF(E194="ربع سنوي",4,IF(E194="نصف سنوي",2,IF(E194="سنوي",1,"")))))</f>
        <v/>
      </c>
      <c r="I194" s="19" t="str">
        <f aca="false">IF(OR(H194="",D194=""),"",D194/H194)</f>
        <v/>
      </c>
      <c r="J194" s="18" t="str">
        <f aca="true">IF(OR(H194="",F194="",G194=""),"",IF(TODAY()&lt;F194,0,MIN(INT(DATEDIF(F194,MIN(TODAY(),G194),"m")/(12/H194))+1,ROUNDUP(DATEDIF(F194,G194+1,"m")/(12/H194),0))))</f>
        <v/>
      </c>
      <c r="K194" s="19" t="str">
        <f aca="false">IF(J194="","",J194*I194)</f>
        <v/>
      </c>
      <c r="L194" s="19" t="str">
        <f aca="false">IF(A194="","",SUMIFS(الدفعات!$C:$C,الدفعات!$A:$A,A194))</f>
        <v/>
      </c>
      <c r="M194" s="19" t="str">
        <f aca="false">IF(K194="","",MAX(0,K194-L194))</f>
        <v/>
      </c>
      <c r="N194" s="20" t="str">
        <f aca="true">IF(K194="","",IF(M194&gt;0,"متأخر",IF(O194="انتهى العقد","منتهي",IF(AND(ISNUMBER(O194),O194-TODAY()&lt;=7),"قريب","منتظم"))))</f>
        <v/>
      </c>
      <c r="O194" s="21" t="str">
        <f aca="false">IF(J194="","",IF(EDATE(F194,J194*(12/H194))&gt;G194,"انتهى العقد",EDATE(F194,J194*(12/H194))))</f>
        <v/>
      </c>
      <c r="P194" s="22" t="str">
        <f aca="true">IF(G194="","",G194-TODAY())</f>
        <v/>
      </c>
    </row>
    <row r="195" customFormat="false" ht="15" hidden="false" customHeight="false" outlineLevel="0" collapsed="false">
      <c r="A195" s="15"/>
      <c r="B195" s="15"/>
      <c r="C195" s="15"/>
      <c r="D195" s="16"/>
      <c r="E195" s="15"/>
      <c r="F195" s="17"/>
      <c r="G195" s="17"/>
      <c r="H195" s="18" t="str">
        <f aca="false">IF(E195="","",IF(E195="شهري",12,IF(E195="ربع سنوي",4,IF(E195="نصف سنوي",2,IF(E195="سنوي",1,"")))))</f>
        <v/>
      </c>
      <c r="I195" s="19" t="str">
        <f aca="false">IF(OR(H195="",D195=""),"",D195/H195)</f>
        <v/>
      </c>
      <c r="J195" s="18" t="str">
        <f aca="true">IF(OR(H195="",F195="",G195=""),"",IF(TODAY()&lt;F195,0,MIN(INT(DATEDIF(F195,MIN(TODAY(),G195),"m")/(12/H195))+1,ROUNDUP(DATEDIF(F195,G195+1,"m")/(12/H195),0))))</f>
        <v/>
      </c>
      <c r="K195" s="19" t="str">
        <f aca="false">IF(J195="","",J195*I195)</f>
        <v/>
      </c>
      <c r="L195" s="19" t="str">
        <f aca="false">IF(A195="","",SUMIFS(الدفعات!$C:$C,الدفعات!$A:$A,A195))</f>
        <v/>
      </c>
      <c r="M195" s="19" t="str">
        <f aca="false">IF(K195="","",MAX(0,K195-L195))</f>
        <v/>
      </c>
      <c r="N195" s="20" t="str">
        <f aca="true">IF(K195="","",IF(M195&gt;0,"متأخر",IF(O195="انتهى العقد","منتهي",IF(AND(ISNUMBER(O195),O195-TODAY()&lt;=7),"قريب","منتظم"))))</f>
        <v/>
      </c>
      <c r="O195" s="21" t="str">
        <f aca="false">IF(J195="","",IF(EDATE(F195,J195*(12/H195))&gt;G195,"انتهى العقد",EDATE(F195,J195*(12/H195))))</f>
        <v/>
      </c>
      <c r="P195" s="22" t="str">
        <f aca="true">IF(G195="","",G195-TODAY())</f>
        <v/>
      </c>
    </row>
    <row r="196" customFormat="false" ht="15" hidden="false" customHeight="false" outlineLevel="0" collapsed="false">
      <c r="A196" s="15"/>
      <c r="B196" s="15"/>
      <c r="C196" s="15"/>
      <c r="D196" s="16"/>
      <c r="E196" s="15"/>
      <c r="F196" s="17"/>
      <c r="G196" s="17"/>
      <c r="H196" s="18" t="str">
        <f aca="false">IF(E196="","",IF(E196="شهري",12,IF(E196="ربع سنوي",4,IF(E196="نصف سنوي",2,IF(E196="سنوي",1,"")))))</f>
        <v/>
      </c>
      <c r="I196" s="19" t="str">
        <f aca="false">IF(OR(H196="",D196=""),"",D196/H196)</f>
        <v/>
      </c>
      <c r="J196" s="18" t="str">
        <f aca="true">IF(OR(H196="",F196="",G196=""),"",IF(TODAY()&lt;F196,0,MIN(INT(DATEDIF(F196,MIN(TODAY(),G196),"m")/(12/H196))+1,ROUNDUP(DATEDIF(F196,G196+1,"m")/(12/H196),0))))</f>
        <v/>
      </c>
      <c r="K196" s="19" t="str">
        <f aca="false">IF(J196="","",J196*I196)</f>
        <v/>
      </c>
      <c r="L196" s="19" t="str">
        <f aca="false">IF(A196="","",SUMIFS(الدفعات!$C:$C,الدفعات!$A:$A,A196))</f>
        <v/>
      </c>
      <c r="M196" s="19" t="str">
        <f aca="false">IF(K196="","",MAX(0,K196-L196))</f>
        <v/>
      </c>
      <c r="N196" s="20" t="str">
        <f aca="true">IF(K196="","",IF(M196&gt;0,"متأخر",IF(O196="انتهى العقد","منتهي",IF(AND(ISNUMBER(O196),O196-TODAY()&lt;=7),"قريب","منتظم"))))</f>
        <v/>
      </c>
      <c r="O196" s="21" t="str">
        <f aca="false">IF(J196="","",IF(EDATE(F196,J196*(12/H196))&gt;G196,"انتهى العقد",EDATE(F196,J196*(12/H196))))</f>
        <v/>
      </c>
      <c r="P196" s="22" t="str">
        <f aca="true">IF(G196="","",G196-TODAY())</f>
        <v/>
      </c>
    </row>
    <row r="197" customFormat="false" ht="15" hidden="false" customHeight="false" outlineLevel="0" collapsed="false">
      <c r="A197" s="15"/>
      <c r="B197" s="15"/>
      <c r="C197" s="15"/>
      <c r="D197" s="16"/>
      <c r="E197" s="15"/>
      <c r="F197" s="17"/>
      <c r="G197" s="17"/>
      <c r="H197" s="18" t="str">
        <f aca="false">IF(E197="","",IF(E197="شهري",12,IF(E197="ربع سنوي",4,IF(E197="نصف سنوي",2,IF(E197="سنوي",1,"")))))</f>
        <v/>
      </c>
      <c r="I197" s="19" t="str">
        <f aca="false">IF(OR(H197="",D197=""),"",D197/H197)</f>
        <v/>
      </c>
      <c r="J197" s="18" t="str">
        <f aca="true">IF(OR(H197="",F197="",G197=""),"",IF(TODAY()&lt;F197,0,MIN(INT(DATEDIF(F197,MIN(TODAY(),G197),"m")/(12/H197))+1,ROUNDUP(DATEDIF(F197,G197+1,"m")/(12/H197),0))))</f>
        <v/>
      </c>
      <c r="K197" s="19" t="str">
        <f aca="false">IF(J197="","",J197*I197)</f>
        <v/>
      </c>
      <c r="L197" s="19" t="str">
        <f aca="false">IF(A197="","",SUMIFS(الدفعات!$C:$C,الدفعات!$A:$A,A197))</f>
        <v/>
      </c>
      <c r="M197" s="19" t="str">
        <f aca="false">IF(K197="","",MAX(0,K197-L197))</f>
        <v/>
      </c>
      <c r="N197" s="20" t="str">
        <f aca="true">IF(K197="","",IF(M197&gt;0,"متأخر",IF(O197="انتهى العقد","منتهي",IF(AND(ISNUMBER(O197),O197-TODAY()&lt;=7),"قريب","منتظم"))))</f>
        <v/>
      </c>
      <c r="O197" s="21" t="str">
        <f aca="false">IF(J197="","",IF(EDATE(F197,J197*(12/H197))&gt;G197,"انتهى العقد",EDATE(F197,J197*(12/H197))))</f>
        <v/>
      </c>
      <c r="P197" s="22" t="str">
        <f aca="true">IF(G197="","",G197-TODAY())</f>
        <v/>
      </c>
    </row>
    <row r="198" customFormat="false" ht="15" hidden="false" customHeight="false" outlineLevel="0" collapsed="false">
      <c r="A198" s="15"/>
      <c r="B198" s="15"/>
      <c r="C198" s="15"/>
      <c r="D198" s="16"/>
      <c r="E198" s="15"/>
      <c r="F198" s="17"/>
      <c r="G198" s="17"/>
      <c r="H198" s="18" t="str">
        <f aca="false">IF(E198="","",IF(E198="شهري",12,IF(E198="ربع سنوي",4,IF(E198="نصف سنوي",2,IF(E198="سنوي",1,"")))))</f>
        <v/>
      </c>
      <c r="I198" s="19" t="str">
        <f aca="false">IF(OR(H198="",D198=""),"",D198/H198)</f>
        <v/>
      </c>
      <c r="J198" s="18" t="str">
        <f aca="true">IF(OR(H198="",F198="",G198=""),"",IF(TODAY()&lt;F198,0,MIN(INT(DATEDIF(F198,MIN(TODAY(),G198),"m")/(12/H198))+1,ROUNDUP(DATEDIF(F198,G198+1,"m")/(12/H198),0))))</f>
        <v/>
      </c>
      <c r="K198" s="19" t="str">
        <f aca="false">IF(J198="","",J198*I198)</f>
        <v/>
      </c>
      <c r="L198" s="19" t="str">
        <f aca="false">IF(A198="","",SUMIFS(الدفعات!$C:$C,الدفعات!$A:$A,A198))</f>
        <v/>
      </c>
      <c r="M198" s="19" t="str">
        <f aca="false">IF(K198="","",MAX(0,K198-L198))</f>
        <v/>
      </c>
      <c r="N198" s="20" t="str">
        <f aca="true">IF(K198="","",IF(M198&gt;0,"متأخر",IF(O198="انتهى العقد","منتهي",IF(AND(ISNUMBER(O198),O198-TODAY()&lt;=7),"قريب","منتظم"))))</f>
        <v/>
      </c>
      <c r="O198" s="21" t="str">
        <f aca="false">IF(J198="","",IF(EDATE(F198,J198*(12/H198))&gt;G198,"انتهى العقد",EDATE(F198,J198*(12/H198))))</f>
        <v/>
      </c>
      <c r="P198" s="22" t="str">
        <f aca="true">IF(G198="","",G198-TODAY())</f>
        <v/>
      </c>
    </row>
    <row r="199" customFormat="false" ht="15" hidden="false" customHeight="false" outlineLevel="0" collapsed="false">
      <c r="A199" s="15"/>
      <c r="B199" s="15"/>
      <c r="C199" s="15"/>
      <c r="D199" s="16"/>
      <c r="E199" s="15"/>
      <c r="F199" s="17"/>
      <c r="G199" s="17"/>
      <c r="H199" s="18" t="str">
        <f aca="false">IF(E199="","",IF(E199="شهري",12,IF(E199="ربع سنوي",4,IF(E199="نصف سنوي",2,IF(E199="سنوي",1,"")))))</f>
        <v/>
      </c>
      <c r="I199" s="19" t="str">
        <f aca="false">IF(OR(H199="",D199=""),"",D199/H199)</f>
        <v/>
      </c>
      <c r="J199" s="18" t="str">
        <f aca="true">IF(OR(H199="",F199="",G199=""),"",IF(TODAY()&lt;F199,0,MIN(INT(DATEDIF(F199,MIN(TODAY(),G199),"m")/(12/H199))+1,ROUNDUP(DATEDIF(F199,G199+1,"m")/(12/H199),0))))</f>
        <v/>
      </c>
      <c r="K199" s="19" t="str">
        <f aca="false">IF(J199="","",J199*I199)</f>
        <v/>
      </c>
      <c r="L199" s="19" t="str">
        <f aca="false">IF(A199="","",SUMIFS(الدفعات!$C:$C,الدفعات!$A:$A,A199))</f>
        <v/>
      </c>
      <c r="M199" s="19" t="str">
        <f aca="false">IF(K199="","",MAX(0,K199-L199))</f>
        <v/>
      </c>
      <c r="N199" s="20" t="str">
        <f aca="true">IF(K199="","",IF(M199&gt;0,"متأخر",IF(O199="انتهى العقد","منتهي",IF(AND(ISNUMBER(O199),O199-TODAY()&lt;=7),"قريب","منتظم"))))</f>
        <v/>
      </c>
      <c r="O199" s="21" t="str">
        <f aca="false">IF(J199="","",IF(EDATE(F199,J199*(12/H199))&gt;G199,"انتهى العقد",EDATE(F199,J199*(12/H199))))</f>
        <v/>
      </c>
      <c r="P199" s="22" t="str">
        <f aca="true">IF(G199="","",G199-TODAY())</f>
        <v/>
      </c>
    </row>
    <row r="200" customFormat="false" ht="15" hidden="false" customHeight="false" outlineLevel="0" collapsed="false">
      <c r="A200" s="15"/>
      <c r="B200" s="15"/>
      <c r="C200" s="15"/>
      <c r="D200" s="16"/>
      <c r="E200" s="15"/>
      <c r="F200" s="17"/>
      <c r="G200" s="17"/>
      <c r="H200" s="18" t="str">
        <f aca="false">IF(E200="","",IF(E200="شهري",12,IF(E200="ربع سنوي",4,IF(E200="نصف سنوي",2,IF(E200="سنوي",1,"")))))</f>
        <v/>
      </c>
      <c r="I200" s="19" t="str">
        <f aca="false">IF(OR(H200="",D200=""),"",D200/H200)</f>
        <v/>
      </c>
      <c r="J200" s="18" t="str">
        <f aca="true">IF(OR(H200="",F200="",G200=""),"",IF(TODAY()&lt;F200,0,MIN(INT(DATEDIF(F200,MIN(TODAY(),G200),"m")/(12/H200))+1,ROUNDUP(DATEDIF(F200,G200+1,"m")/(12/H200),0))))</f>
        <v/>
      </c>
      <c r="K200" s="19" t="str">
        <f aca="false">IF(J200="","",J200*I200)</f>
        <v/>
      </c>
      <c r="L200" s="19" t="str">
        <f aca="false">IF(A200="","",SUMIFS(الدفعات!$C:$C,الدفعات!$A:$A,A200))</f>
        <v/>
      </c>
      <c r="M200" s="19" t="str">
        <f aca="false">IF(K200="","",MAX(0,K200-L200))</f>
        <v/>
      </c>
      <c r="N200" s="20" t="str">
        <f aca="true">IF(K200="","",IF(M200&gt;0,"متأخر",IF(O200="انتهى العقد","منتهي",IF(AND(ISNUMBER(O200),O200-TODAY()&lt;=7),"قريب","منتظم"))))</f>
        <v/>
      </c>
      <c r="O200" s="21" t="str">
        <f aca="false">IF(J200="","",IF(EDATE(F200,J200*(12/H200))&gt;G200,"انتهى العقد",EDATE(F200,J200*(12/H200))))</f>
        <v/>
      </c>
      <c r="P200" s="22" t="str">
        <f aca="true">IF(G200="","",G200-TODAY())</f>
        <v/>
      </c>
    </row>
    <row r="201" customFormat="false" ht="15" hidden="false" customHeight="false" outlineLevel="0" collapsed="false">
      <c r="A201" s="15"/>
      <c r="B201" s="15"/>
      <c r="C201" s="15"/>
      <c r="D201" s="16"/>
      <c r="E201" s="15"/>
      <c r="F201" s="17"/>
      <c r="G201" s="17"/>
      <c r="H201" s="18" t="str">
        <f aca="false">IF(E201="","",IF(E201="شهري",12,IF(E201="ربع سنوي",4,IF(E201="نصف سنوي",2,IF(E201="سنوي",1,"")))))</f>
        <v/>
      </c>
      <c r="I201" s="19" t="str">
        <f aca="false">IF(OR(H201="",D201=""),"",D201/H201)</f>
        <v/>
      </c>
      <c r="J201" s="18" t="str">
        <f aca="true">IF(OR(H201="",F201="",G201=""),"",IF(TODAY()&lt;F201,0,MIN(INT(DATEDIF(F201,MIN(TODAY(),G201),"m")/(12/H201))+1,ROUNDUP(DATEDIF(F201,G201+1,"m")/(12/H201),0))))</f>
        <v/>
      </c>
      <c r="K201" s="19" t="str">
        <f aca="false">IF(J201="","",J201*I201)</f>
        <v/>
      </c>
      <c r="L201" s="19" t="str">
        <f aca="false">IF(A201="","",SUMIFS(الدفعات!$C:$C,الدفعات!$A:$A,A201))</f>
        <v/>
      </c>
      <c r="M201" s="19" t="str">
        <f aca="false">IF(K201="","",MAX(0,K201-L201))</f>
        <v/>
      </c>
      <c r="N201" s="20" t="str">
        <f aca="true">IF(K201="","",IF(M201&gt;0,"متأخر",IF(O201="انتهى العقد","منتهي",IF(AND(ISNUMBER(O201),O201-TODAY()&lt;=7),"قريب","منتظم"))))</f>
        <v/>
      </c>
      <c r="O201" s="21" t="str">
        <f aca="false">IF(J201="","",IF(EDATE(F201,J201*(12/H201))&gt;G201,"انتهى العقد",EDATE(F201,J201*(12/H201))))</f>
        <v/>
      </c>
      <c r="P201" s="22" t="str">
        <f aca="true">IF(G201="","",G201-TODAY())</f>
        <v/>
      </c>
    </row>
  </sheetData>
  <conditionalFormatting sqref="N2:N201">
    <cfRule type="expression" priority="2" aboveAverage="0" equalAverage="0" bottom="0" percent="0" rank="0" text="" dxfId="0">
      <formula>N2="متأخر"</formula>
    </cfRule>
    <cfRule type="expression" priority="3" aboveAverage="0" equalAverage="0" bottom="0" percent="0" rank="0" text="" dxfId="1">
      <formula>N2="قريب"</formula>
    </cfRule>
    <cfRule type="expression" priority="4" aboveAverage="0" equalAverage="0" bottom="0" percent="0" rank="0" text="" dxfId="2">
      <formula>N2="منتظم"</formula>
    </cfRule>
  </conditionalFormatting>
  <conditionalFormatting sqref="P2:P201">
    <cfRule type="expression" priority="5" aboveAverage="0" equalAverage="0" bottom="0" percent="0" rank="0" text="" dxfId="1">
      <formula>AND(ISNUMBER(P2),P2&lt;=60,P2&gt;=0)</formula>
    </cfRule>
  </conditionalFormatting>
  <dataValidations count="1">
    <dataValidation allowBlank="true" errorStyle="stop" operator="between" showDropDown="false" showErrorMessage="false" showInputMessage="false" sqref="E2:E201" type="list">
      <formula1>"شهري,ربع سنوي,نصف سنوي,سنوي"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1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4"/>
    <col collapsed="false" customWidth="true" hidden="false" outlineLevel="0" max="5" min="5" style="0" width="30"/>
  </cols>
  <sheetData>
    <row r="1" customFormat="false" ht="36" hidden="false" customHeight="true" outlineLevel="0" collapsed="false">
      <c r="A1" s="14" t="s">
        <v>27</v>
      </c>
      <c r="B1" s="14" t="s">
        <v>53</v>
      </c>
      <c r="C1" s="14" t="s">
        <v>54</v>
      </c>
      <c r="D1" s="14" t="s">
        <v>55</v>
      </c>
      <c r="E1" s="14" t="s">
        <v>56</v>
      </c>
    </row>
    <row r="2" customFormat="false" ht="15" hidden="false" customHeight="false" outlineLevel="0" collapsed="false">
      <c r="A2" s="15" t="s">
        <v>43</v>
      </c>
      <c r="B2" s="17" t="n">
        <v>46025</v>
      </c>
      <c r="C2" s="16" t="n">
        <v>3000</v>
      </c>
      <c r="D2" s="15" t="s">
        <v>57</v>
      </c>
      <c r="E2" s="15"/>
    </row>
    <row r="3" customFormat="false" ht="15" hidden="false" customHeight="false" outlineLevel="0" collapsed="false">
      <c r="A3" s="15" t="s">
        <v>43</v>
      </c>
      <c r="B3" s="17" t="n">
        <v>46055</v>
      </c>
      <c r="C3" s="16" t="n">
        <v>3000</v>
      </c>
      <c r="D3" s="15" t="s">
        <v>57</v>
      </c>
      <c r="E3" s="15"/>
    </row>
    <row r="4" customFormat="false" ht="15" hidden="false" customHeight="false" outlineLevel="0" collapsed="false">
      <c r="A4" s="15" t="s">
        <v>43</v>
      </c>
      <c r="B4" s="17" t="n">
        <v>46086</v>
      </c>
      <c r="C4" s="16" t="n">
        <v>1500</v>
      </c>
      <c r="D4" s="15" t="s">
        <v>58</v>
      </c>
      <c r="E4" s="15" t="s">
        <v>59</v>
      </c>
    </row>
    <row r="5" customFormat="false" ht="15" hidden="false" customHeight="false" outlineLevel="0" collapsed="false">
      <c r="A5" s="15" t="s">
        <v>47</v>
      </c>
      <c r="B5" s="17" t="n">
        <v>46082</v>
      </c>
      <c r="C5" s="16" t="n">
        <v>12000</v>
      </c>
      <c r="D5" s="15" t="s">
        <v>57</v>
      </c>
      <c r="E5" s="15"/>
    </row>
    <row r="6" customFormat="false" ht="15" hidden="false" customHeight="false" outlineLevel="0" collapsed="false">
      <c r="A6" s="15" t="s">
        <v>47</v>
      </c>
      <c r="B6" s="17" t="n">
        <v>46174</v>
      </c>
      <c r="C6" s="16" t="n">
        <v>12000</v>
      </c>
      <c r="D6" s="15" t="s">
        <v>57</v>
      </c>
      <c r="E6" s="15"/>
    </row>
    <row r="7" customFormat="false" ht="15" hidden="false" customHeight="false" outlineLevel="0" collapsed="false">
      <c r="A7" s="15" t="s">
        <v>47</v>
      </c>
      <c r="B7" s="17" t="n">
        <v>46267</v>
      </c>
      <c r="C7" s="16" t="n">
        <v>12000</v>
      </c>
      <c r="D7" s="15" t="s">
        <v>57</v>
      </c>
      <c r="E7" s="15"/>
    </row>
    <row r="8" customFormat="false" ht="15" hidden="false" customHeight="false" outlineLevel="0" collapsed="false">
      <c r="A8" s="15" t="s">
        <v>50</v>
      </c>
      <c r="B8" s="17" t="n">
        <v>45963</v>
      </c>
      <c r="C8" s="16" t="n">
        <v>15000</v>
      </c>
      <c r="D8" s="15" t="s">
        <v>57</v>
      </c>
      <c r="E8" s="15"/>
    </row>
    <row r="9" customFormat="false" ht="15" hidden="false" customHeight="false" outlineLevel="0" collapsed="false">
      <c r="A9" s="15"/>
      <c r="B9" s="17"/>
      <c r="C9" s="16"/>
      <c r="D9" s="15"/>
      <c r="E9" s="15"/>
    </row>
    <row r="10" customFormat="false" ht="15" hidden="false" customHeight="false" outlineLevel="0" collapsed="false">
      <c r="A10" s="15"/>
      <c r="B10" s="17"/>
      <c r="C10" s="16"/>
      <c r="D10" s="15"/>
      <c r="E10" s="15"/>
    </row>
    <row r="11" customFormat="false" ht="15" hidden="false" customHeight="false" outlineLevel="0" collapsed="false">
      <c r="A11" s="15"/>
      <c r="B11" s="17"/>
      <c r="C11" s="16"/>
      <c r="D11" s="15"/>
      <c r="E11" s="15"/>
    </row>
    <row r="12" customFormat="false" ht="15" hidden="false" customHeight="false" outlineLevel="0" collapsed="false">
      <c r="A12" s="15"/>
      <c r="B12" s="17"/>
      <c r="C12" s="16"/>
      <c r="D12" s="15"/>
      <c r="E12" s="15"/>
    </row>
    <row r="13" customFormat="false" ht="15" hidden="false" customHeight="false" outlineLevel="0" collapsed="false">
      <c r="A13" s="15"/>
      <c r="B13" s="17"/>
      <c r="C13" s="16"/>
      <c r="D13" s="15"/>
      <c r="E13" s="15"/>
    </row>
    <row r="14" customFormat="false" ht="15" hidden="false" customHeight="false" outlineLevel="0" collapsed="false">
      <c r="A14" s="15"/>
      <c r="B14" s="17"/>
      <c r="C14" s="16"/>
      <c r="D14" s="15"/>
      <c r="E14" s="15"/>
    </row>
    <row r="15" customFormat="false" ht="15" hidden="false" customHeight="false" outlineLevel="0" collapsed="false">
      <c r="A15" s="15"/>
      <c r="B15" s="17"/>
      <c r="C15" s="16"/>
      <c r="D15" s="15"/>
      <c r="E15" s="15"/>
    </row>
    <row r="16" customFormat="false" ht="15" hidden="false" customHeight="false" outlineLevel="0" collapsed="false">
      <c r="A16" s="15"/>
      <c r="B16" s="17"/>
      <c r="C16" s="16"/>
      <c r="D16" s="15"/>
      <c r="E16" s="15"/>
    </row>
    <row r="17" customFormat="false" ht="15" hidden="false" customHeight="false" outlineLevel="0" collapsed="false">
      <c r="A17" s="15"/>
      <c r="B17" s="17"/>
      <c r="C17" s="16"/>
      <c r="D17" s="15"/>
      <c r="E17" s="15"/>
    </row>
    <row r="18" customFormat="false" ht="15" hidden="false" customHeight="false" outlineLevel="0" collapsed="false">
      <c r="A18" s="15"/>
      <c r="B18" s="17"/>
      <c r="C18" s="16"/>
      <c r="D18" s="15"/>
      <c r="E18" s="15"/>
    </row>
    <row r="19" customFormat="false" ht="15" hidden="false" customHeight="false" outlineLevel="0" collapsed="false">
      <c r="A19" s="15"/>
      <c r="B19" s="17"/>
      <c r="C19" s="16"/>
      <c r="D19" s="15"/>
      <c r="E19" s="15"/>
    </row>
    <row r="20" customFormat="false" ht="15" hidden="false" customHeight="false" outlineLevel="0" collapsed="false">
      <c r="A20" s="15"/>
      <c r="B20" s="17"/>
      <c r="C20" s="16"/>
      <c r="D20" s="15"/>
      <c r="E20" s="15"/>
    </row>
    <row r="21" customFormat="false" ht="15" hidden="false" customHeight="false" outlineLevel="0" collapsed="false">
      <c r="A21" s="15"/>
      <c r="B21" s="17"/>
      <c r="C21" s="16"/>
      <c r="D21" s="15"/>
      <c r="E21" s="15"/>
    </row>
    <row r="22" customFormat="false" ht="15" hidden="false" customHeight="false" outlineLevel="0" collapsed="false">
      <c r="A22" s="15"/>
      <c r="B22" s="17"/>
      <c r="C22" s="16"/>
      <c r="D22" s="15"/>
      <c r="E22" s="15"/>
    </row>
    <row r="23" customFormat="false" ht="15" hidden="false" customHeight="false" outlineLevel="0" collapsed="false">
      <c r="A23" s="15"/>
      <c r="B23" s="17"/>
      <c r="C23" s="16"/>
      <c r="D23" s="15"/>
      <c r="E23" s="15"/>
    </row>
    <row r="24" customFormat="false" ht="15" hidden="false" customHeight="false" outlineLevel="0" collapsed="false">
      <c r="A24" s="15"/>
      <c r="B24" s="17"/>
      <c r="C24" s="16"/>
      <c r="D24" s="15"/>
      <c r="E24" s="15"/>
    </row>
    <row r="25" customFormat="false" ht="15" hidden="false" customHeight="false" outlineLevel="0" collapsed="false">
      <c r="A25" s="15"/>
      <c r="B25" s="17"/>
      <c r="C25" s="16"/>
      <c r="D25" s="15"/>
      <c r="E25" s="15"/>
    </row>
    <row r="26" customFormat="false" ht="15" hidden="false" customHeight="false" outlineLevel="0" collapsed="false">
      <c r="A26" s="15"/>
      <c r="B26" s="17"/>
      <c r="C26" s="16"/>
      <c r="D26" s="15"/>
      <c r="E26" s="15"/>
    </row>
    <row r="27" customFormat="false" ht="15" hidden="false" customHeight="false" outlineLevel="0" collapsed="false">
      <c r="A27" s="15"/>
      <c r="B27" s="17"/>
      <c r="C27" s="16"/>
      <c r="D27" s="15"/>
      <c r="E27" s="15"/>
    </row>
    <row r="28" customFormat="false" ht="15" hidden="false" customHeight="false" outlineLevel="0" collapsed="false">
      <c r="A28" s="15"/>
      <c r="B28" s="17"/>
      <c r="C28" s="16"/>
      <c r="D28" s="15"/>
      <c r="E28" s="15"/>
    </row>
    <row r="29" customFormat="false" ht="15" hidden="false" customHeight="false" outlineLevel="0" collapsed="false">
      <c r="A29" s="15"/>
      <c r="B29" s="17"/>
      <c r="C29" s="16"/>
      <c r="D29" s="15"/>
      <c r="E29" s="15"/>
    </row>
    <row r="30" customFormat="false" ht="15" hidden="false" customHeight="false" outlineLevel="0" collapsed="false">
      <c r="A30" s="15"/>
      <c r="B30" s="17"/>
      <c r="C30" s="16"/>
      <c r="D30" s="15"/>
      <c r="E30" s="15"/>
    </row>
    <row r="31" customFormat="false" ht="15" hidden="false" customHeight="false" outlineLevel="0" collapsed="false">
      <c r="A31" s="15"/>
      <c r="B31" s="17"/>
      <c r="C31" s="16"/>
      <c r="D31" s="15"/>
      <c r="E31" s="15"/>
    </row>
    <row r="32" customFormat="false" ht="15" hidden="false" customHeight="false" outlineLevel="0" collapsed="false">
      <c r="A32" s="15"/>
      <c r="B32" s="17"/>
      <c r="C32" s="16"/>
      <c r="D32" s="15"/>
      <c r="E32" s="15"/>
    </row>
    <row r="33" customFormat="false" ht="15" hidden="false" customHeight="false" outlineLevel="0" collapsed="false">
      <c r="A33" s="15"/>
      <c r="B33" s="17"/>
      <c r="C33" s="16"/>
      <c r="D33" s="15"/>
      <c r="E33" s="15"/>
    </row>
    <row r="34" customFormat="false" ht="15" hidden="false" customHeight="false" outlineLevel="0" collapsed="false">
      <c r="A34" s="15"/>
      <c r="B34" s="17"/>
      <c r="C34" s="16"/>
      <c r="D34" s="15"/>
      <c r="E34" s="15"/>
    </row>
    <row r="35" customFormat="false" ht="15" hidden="false" customHeight="false" outlineLevel="0" collapsed="false">
      <c r="A35" s="15"/>
      <c r="B35" s="17"/>
      <c r="C35" s="16"/>
      <c r="D35" s="15"/>
      <c r="E35" s="15"/>
    </row>
    <row r="36" customFormat="false" ht="15" hidden="false" customHeight="false" outlineLevel="0" collapsed="false">
      <c r="A36" s="15"/>
      <c r="B36" s="17"/>
      <c r="C36" s="16"/>
      <c r="D36" s="15"/>
      <c r="E36" s="15"/>
    </row>
    <row r="37" customFormat="false" ht="15" hidden="false" customHeight="false" outlineLevel="0" collapsed="false">
      <c r="A37" s="15"/>
      <c r="B37" s="17"/>
      <c r="C37" s="16"/>
      <c r="D37" s="15"/>
      <c r="E37" s="15"/>
    </row>
    <row r="38" customFormat="false" ht="15" hidden="false" customHeight="false" outlineLevel="0" collapsed="false">
      <c r="A38" s="15"/>
      <c r="B38" s="17"/>
      <c r="C38" s="16"/>
      <c r="D38" s="15"/>
      <c r="E38" s="15"/>
    </row>
    <row r="39" customFormat="false" ht="15" hidden="false" customHeight="false" outlineLevel="0" collapsed="false">
      <c r="A39" s="15"/>
      <c r="B39" s="17"/>
      <c r="C39" s="16"/>
      <c r="D39" s="15"/>
      <c r="E39" s="15"/>
    </row>
    <row r="40" customFormat="false" ht="15" hidden="false" customHeight="false" outlineLevel="0" collapsed="false">
      <c r="A40" s="15"/>
      <c r="B40" s="17"/>
      <c r="C40" s="16"/>
      <c r="D40" s="15"/>
      <c r="E40" s="15"/>
    </row>
    <row r="41" customFormat="false" ht="15" hidden="false" customHeight="false" outlineLevel="0" collapsed="false">
      <c r="A41" s="15"/>
      <c r="B41" s="17"/>
      <c r="C41" s="16"/>
      <c r="D41" s="15"/>
      <c r="E41" s="15"/>
    </row>
    <row r="42" customFormat="false" ht="15" hidden="false" customHeight="false" outlineLevel="0" collapsed="false">
      <c r="A42" s="15"/>
      <c r="B42" s="17"/>
      <c r="C42" s="16"/>
      <c r="D42" s="15"/>
      <c r="E42" s="15"/>
    </row>
    <row r="43" customFormat="false" ht="15" hidden="false" customHeight="false" outlineLevel="0" collapsed="false">
      <c r="A43" s="15"/>
      <c r="B43" s="17"/>
      <c r="C43" s="16"/>
      <c r="D43" s="15"/>
      <c r="E43" s="15"/>
    </row>
    <row r="44" customFormat="false" ht="15" hidden="false" customHeight="false" outlineLevel="0" collapsed="false">
      <c r="A44" s="15"/>
      <c r="B44" s="17"/>
      <c r="C44" s="16"/>
      <c r="D44" s="15"/>
      <c r="E44" s="15"/>
    </row>
    <row r="45" customFormat="false" ht="15" hidden="false" customHeight="false" outlineLevel="0" collapsed="false">
      <c r="A45" s="15"/>
      <c r="B45" s="17"/>
      <c r="C45" s="16"/>
      <c r="D45" s="15"/>
      <c r="E45" s="15"/>
    </row>
    <row r="46" customFormat="false" ht="15" hidden="false" customHeight="false" outlineLevel="0" collapsed="false">
      <c r="A46" s="15"/>
      <c r="B46" s="17"/>
      <c r="C46" s="16"/>
      <c r="D46" s="15"/>
      <c r="E46" s="15"/>
    </row>
    <row r="47" customFormat="false" ht="15" hidden="false" customHeight="false" outlineLevel="0" collapsed="false">
      <c r="A47" s="15"/>
      <c r="B47" s="17"/>
      <c r="C47" s="16"/>
      <c r="D47" s="15"/>
      <c r="E47" s="15"/>
    </row>
    <row r="48" customFormat="false" ht="15" hidden="false" customHeight="false" outlineLevel="0" collapsed="false">
      <c r="A48" s="15"/>
      <c r="B48" s="17"/>
      <c r="C48" s="16"/>
      <c r="D48" s="15"/>
      <c r="E48" s="15"/>
    </row>
    <row r="49" customFormat="false" ht="15" hidden="false" customHeight="false" outlineLevel="0" collapsed="false">
      <c r="A49" s="15"/>
      <c r="B49" s="17"/>
      <c r="C49" s="16"/>
      <c r="D49" s="15"/>
      <c r="E49" s="15"/>
    </row>
    <row r="50" customFormat="false" ht="15" hidden="false" customHeight="false" outlineLevel="0" collapsed="false">
      <c r="A50" s="15"/>
      <c r="B50" s="17"/>
      <c r="C50" s="16"/>
      <c r="D50" s="15"/>
      <c r="E50" s="15"/>
    </row>
    <row r="51" customFormat="false" ht="15" hidden="false" customHeight="false" outlineLevel="0" collapsed="false">
      <c r="A51" s="15"/>
      <c r="B51" s="17"/>
      <c r="C51" s="16"/>
      <c r="D51" s="15"/>
      <c r="E51" s="15"/>
    </row>
    <row r="52" customFormat="false" ht="15" hidden="false" customHeight="false" outlineLevel="0" collapsed="false">
      <c r="A52" s="15"/>
      <c r="B52" s="17"/>
      <c r="C52" s="16"/>
      <c r="D52" s="15"/>
      <c r="E52" s="15"/>
    </row>
    <row r="53" customFormat="false" ht="15" hidden="false" customHeight="false" outlineLevel="0" collapsed="false">
      <c r="A53" s="15"/>
      <c r="B53" s="17"/>
      <c r="C53" s="16"/>
      <c r="D53" s="15"/>
      <c r="E53" s="15"/>
    </row>
    <row r="54" customFormat="false" ht="15" hidden="false" customHeight="false" outlineLevel="0" collapsed="false">
      <c r="A54" s="15"/>
      <c r="B54" s="17"/>
      <c r="C54" s="16"/>
      <c r="D54" s="15"/>
      <c r="E54" s="15"/>
    </row>
    <row r="55" customFormat="false" ht="15" hidden="false" customHeight="false" outlineLevel="0" collapsed="false">
      <c r="A55" s="15"/>
      <c r="B55" s="17"/>
      <c r="C55" s="16"/>
      <c r="D55" s="15"/>
      <c r="E55" s="15"/>
    </row>
    <row r="56" customFormat="false" ht="15" hidden="false" customHeight="false" outlineLevel="0" collapsed="false">
      <c r="A56" s="15"/>
      <c r="B56" s="17"/>
      <c r="C56" s="16"/>
      <c r="D56" s="15"/>
      <c r="E56" s="15"/>
    </row>
    <row r="57" customFormat="false" ht="15" hidden="false" customHeight="false" outlineLevel="0" collapsed="false">
      <c r="A57" s="15"/>
      <c r="B57" s="17"/>
      <c r="C57" s="16"/>
      <c r="D57" s="15"/>
      <c r="E57" s="15"/>
    </row>
    <row r="58" customFormat="false" ht="15" hidden="false" customHeight="false" outlineLevel="0" collapsed="false">
      <c r="A58" s="15"/>
      <c r="B58" s="17"/>
      <c r="C58" s="16"/>
      <c r="D58" s="15"/>
      <c r="E58" s="15"/>
    </row>
    <row r="59" customFormat="false" ht="15" hidden="false" customHeight="false" outlineLevel="0" collapsed="false">
      <c r="A59" s="15"/>
      <c r="B59" s="17"/>
      <c r="C59" s="16"/>
      <c r="D59" s="15"/>
      <c r="E59" s="15"/>
    </row>
    <row r="60" customFormat="false" ht="15" hidden="false" customHeight="false" outlineLevel="0" collapsed="false">
      <c r="A60" s="15"/>
      <c r="B60" s="17"/>
      <c r="C60" s="16"/>
      <c r="D60" s="15"/>
      <c r="E60" s="15"/>
    </row>
    <row r="61" customFormat="false" ht="15" hidden="false" customHeight="false" outlineLevel="0" collapsed="false">
      <c r="A61" s="15"/>
      <c r="B61" s="17"/>
      <c r="C61" s="16"/>
      <c r="D61" s="15"/>
      <c r="E61" s="15"/>
    </row>
    <row r="62" customFormat="false" ht="15" hidden="false" customHeight="false" outlineLevel="0" collapsed="false">
      <c r="A62" s="15"/>
      <c r="B62" s="17"/>
      <c r="C62" s="16"/>
      <c r="D62" s="15"/>
      <c r="E62" s="15"/>
    </row>
    <row r="63" customFormat="false" ht="15" hidden="false" customHeight="false" outlineLevel="0" collapsed="false">
      <c r="A63" s="15"/>
      <c r="B63" s="17"/>
      <c r="C63" s="16"/>
      <c r="D63" s="15"/>
      <c r="E63" s="15"/>
    </row>
    <row r="64" customFormat="false" ht="15" hidden="false" customHeight="false" outlineLevel="0" collapsed="false">
      <c r="A64" s="15"/>
      <c r="B64" s="17"/>
      <c r="C64" s="16"/>
      <c r="D64" s="15"/>
      <c r="E64" s="15"/>
    </row>
    <row r="65" customFormat="false" ht="15" hidden="false" customHeight="false" outlineLevel="0" collapsed="false">
      <c r="A65" s="15"/>
      <c r="B65" s="17"/>
      <c r="C65" s="16"/>
      <c r="D65" s="15"/>
      <c r="E65" s="15"/>
    </row>
    <row r="66" customFormat="false" ht="15" hidden="false" customHeight="false" outlineLevel="0" collapsed="false">
      <c r="A66" s="15"/>
      <c r="B66" s="17"/>
      <c r="C66" s="16"/>
      <c r="D66" s="15"/>
      <c r="E66" s="15"/>
    </row>
    <row r="67" customFormat="false" ht="15" hidden="false" customHeight="false" outlineLevel="0" collapsed="false">
      <c r="A67" s="15"/>
      <c r="B67" s="17"/>
      <c r="C67" s="16"/>
      <c r="D67" s="15"/>
      <c r="E67" s="15"/>
    </row>
    <row r="68" customFormat="false" ht="15" hidden="false" customHeight="false" outlineLevel="0" collapsed="false">
      <c r="A68" s="15"/>
      <c r="B68" s="17"/>
      <c r="C68" s="16"/>
      <c r="D68" s="15"/>
      <c r="E68" s="15"/>
    </row>
    <row r="69" customFormat="false" ht="15" hidden="false" customHeight="false" outlineLevel="0" collapsed="false">
      <c r="A69" s="15"/>
      <c r="B69" s="17"/>
      <c r="C69" s="16"/>
      <c r="D69" s="15"/>
      <c r="E69" s="15"/>
    </row>
    <row r="70" customFormat="false" ht="15" hidden="false" customHeight="false" outlineLevel="0" collapsed="false">
      <c r="A70" s="15"/>
      <c r="B70" s="17"/>
      <c r="C70" s="16"/>
      <c r="D70" s="15"/>
      <c r="E70" s="15"/>
    </row>
    <row r="71" customFormat="false" ht="15" hidden="false" customHeight="false" outlineLevel="0" collapsed="false">
      <c r="A71" s="15"/>
      <c r="B71" s="17"/>
      <c r="C71" s="16"/>
      <c r="D71" s="15"/>
      <c r="E71" s="15"/>
    </row>
    <row r="72" customFormat="false" ht="15" hidden="false" customHeight="false" outlineLevel="0" collapsed="false">
      <c r="A72" s="15"/>
      <c r="B72" s="17"/>
      <c r="C72" s="16"/>
      <c r="D72" s="15"/>
      <c r="E72" s="15"/>
    </row>
    <row r="73" customFormat="false" ht="15" hidden="false" customHeight="false" outlineLevel="0" collapsed="false">
      <c r="A73" s="15"/>
      <c r="B73" s="17"/>
      <c r="C73" s="16"/>
      <c r="D73" s="15"/>
      <c r="E73" s="15"/>
    </row>
    <row r="74" customFormat="false" ht="15" hidden="false" customHeight="false" outlineLevel="0" collapsed="false">
      <c r="A74" s="15"/>
      <c r="B74" s="17"/>
      <c r="C74" s="16"/>
      <c r="D74" s="15"/>
      <c r="E74" s="15"/>
    </row>
    <row r="75" customFormat="false" ht="15" hidden="false" customHeight="false" outlineLevel="0" collapsed="false">
      <c r="A75" s="15"/>
      <c r="B75" s="17"/>
      <c r="C75" s="16"/>
      <c r="D75" s="15"/>
      <c r="E75" s="15"/>
    </row>
    <row r="76" customFormat="false" ht="15" hidden="false" customHeight="false" outlineLevel="0" collapsed="false">
      <c r="A76" s="15"/>
      <c r="B76" s="17"/>
      <c r="C76" s="16"/>
      <c r="D76" s="15"/>
      <c r="E76" s="15"/>
    </row>
    <row r="77" customFormat="false" ht="15" hidden="false" customHeight="false" outlineLevel="0" collapsed="false">
      <c r="A77" s="15"/>
      <c r="B77" s="17"/>
      <c r="C77" s="16"/>
      <c r="D77" s="15"/>
      <c r="E77" s="15"/>
    </row>
    <row r="78" customFormat="false" ht="15" hidden="false" customHeight="false" outlineLevel="0" collapsed="false">
      <c r="A78" s="15"/>
      <c r="B78" s="17"/>
      <c r="C78" s="16"/>
      <c r="D78" s="15"/>
      <c r="E78" s="15"/>
    </row>
    <row r="79" customFormat="false" ht="15" hidden="false" customHeight="false" outlineLevel="0" collapsed="false">
      <c r="A79" s="15"/>
      <c r="B79" s="17"/>
      <c r="C79" s="16"/>
      <c r="D79" s="15"/>
      <c r="E79" s="15"/>
    </row>
    <row r="80" customFormat="false" ht="15" hidden="false" customHeight="false" outlineLevel="0" collapsed="false">
      <c r="A80" s="15"/>
      <c r="B80" s="17"/>
      <c r="C80" s="16"/>
      <c r="D80" s="15"/>
      <c r="E80" s="15"/>
    </row>
    <row r="81" customFormat="false" ht="15" hidden="false" customHeight="false" outlineLevel="0" collapsed="false">
      <c r="A81" s="15"/>
      <c r="B81" s="17"/>
      <c r="C81" s="16"/>
      <c r="D81" s="15"/>
      <c r="E81" s="15"/>
    </row>
    <row r="82" customFormat="false" ht="15" hidden="false" customHeight="false" outlineLevel="0" collapsed="false">
      <c r="A82" s="15"/>
      <c r="B82" s="17"/>
      <c r="C82" s="16"/>
      <c r="D82" s="15"/>
      <c r="E82" s="15"/>
    </row>
    <row r="83" customFormat="false" ht="15" hidden="false" customHeight="false" outlineLevel="0" collapsed="false">
      <c r="A83" s="15"/>
      <c r="B83" s="17"/>
      <c r="C83" s="16"/>
      <c r="D83" s="15"/>
      <c r="E83" s="15"/>
    </row>
    <row r="84" customFormat="false" ht="15" hidden="false" customHeight="false" outlineLevel="0" collapsed="false">
      <c r="A84" s="15"/>
      <c r="B84" s="17"/>
      <c r="C84" s="16"/>
      <c r="D84" s="15"/>
      <c r="E84" s="15"/>
    </row>
    <row r="85" customFormat="false" ht="15" hidden="false" customHeight="false" outlineLevel="0" collapsed="false">
      <c r="A85" s="15"/>
      <c r="B85" s="17"/>
      <c r="C85" s="16"/>
      <c r="D85" s="15"/>
      <c r="E85" s="15"/>
    </row>
    <row r="86" customFormat="false" ht="15" hidden="false" customHeight="false" outlineLevel="0" collapsed="false">
      <c r="A86" s="15"/>
      <c r="B86" s="17"/>
      <c r="C86" s="16"/>
      <c r="D86" s="15"/>
      <c r="E86" s="15"/>
    </row>
    <row r="87" customFormat="false" ht="15" hidden="false" customHeight="false" outlineLevel="0" collapsed="false">
      <c r="A87" s="15"/>
      <c r="B87" s="17"/>
      <c r="C87" s="16"/>
      <c r="D87" s="15"/>
      <c r="E87" s="15"/>
    </row>
    <row r="88" customFormat="false" ht="15" hidden="false" customHeight="false" outlineLevel="0" collapsed="false">
      <c r="A88" s="15"/>
      <c r="B88" s="17"/>
      <c r="C88" s="16"/>
      <c r="D88" s="15"/>
      <c r="E88" s="15"/>
    </row>
    <row r="89" customFormat="false" ht="15" hidden="false" customHeight="false" outlineLevel="0" collapsed="false">
      <c r="A89" s="15"/>
      <c r="B89" s="17"/>
      <c r="C89" s="16"/>
      <c r="D89" s="15"/>
      <c r="E89" s="15"/>
    </row>
    <row r="90" customFormat="false" ht="15" hidden="false" customHeight="false" outlineLevel="0" collapsed="false">
      <c r="A90" s="15"/>
      <c r="B90" s="17"/>
      <c r="C90" s="16"/>
      <c r="D90" s="15"/>
      <c r="E90" s="15"/>
    </row>
    <row r="91" customFormat="false" ht="15" hidden="false" customHeight="false" outlineLevel="0" collapsed="false">
      <c r="A91" s="15"/>
      <c r="B91" s="17"/>
      <c r="C91" s="16"/>
      <c r="D91" s="15"/>
      <c r="E91" s="15"/>
    </row>
    <row r="92" customFormat="false" ht="15" hidden="false" customHeight="false" outlineLevel="0" collapsed="false">
      <c r="A92" s="15"/>
      <c r="B92" s="17"/>
      <c r="C92" s="16"/>
      <c r="D92" s="15"/>
      <c r="E92" s="15"/>
    </row>
    <row r="93" customFormat="false" ht="15" hidden="false" customHeight="false" outlineLevel="0" collapsed="false">
      <c r="A93" s="15"/>
      <c r="B93" s="17"/>
      <c r="C93" s="16"/>
      <c r="D93" s="15"/>
      <c r="E93" s="15"/>
    </row>
    <row r="94" customFormat="false" ht="15" hidden="false" customHeight="false" outlineLevel="0" collapsed="false">
      <c r="A94" s="15"/>
      <c r="B94" s="17"/>
      <c r="C94" s="16"/>
      <c r="D94" s="15"/>
      <c r="E94" s="15"/>
    </row>
    <row r="95" customFormat="false" ht="15" hidden="false" customHeight="false" outlineLevel="0" collapsed="false">
      <c r="A95" s="15"/>
      <c r="B95" s="17"/>
      <c r="C95" s="16"/>
      <c r="D95" s="15"/>
      <c r="E95" s="15"/>
    </row>
    <row r="96" customFormat="false" ht="15" hidden="false" customHeight="false" outlineLevel="0" collapsed="false">
      <c r="A96" s="15"/>
      <c r="B96" s="17"/>
      <c r="C96" s="16"/>
      <c r="D96" s="15"/>
      <c r="E96" s="15"/>
    </row>
    <row r="97" customFormat="false" ht="15" hidden="false" customHeight="false" outlineLevel="0" collapsed="false">
      <c r="A97" s="15"/>
      <c r="B97" s="17"/>
      <c r="C97" s="16"/>
      <c r="D97" s="15"/>
      <c r="E97" s="15"/>
    </row>
    <row r="98" customFormat="false" ht="15" hidden="false" customHeight="false" outlineLevel="0" collapsed="false">
      <c r="A98" s="15"/>
      <c r="B98" s="17"/>
      <c r="C98" s="16"/>
      <c r="D98" s="15"/>
      <c r="E98" s="15"/>
    </row>
    <row r="99" customFormat="false" ht="15" hidden="false" customHeight="false" outlineLevel="0" collapsed="false">
      <c r="A99" s="15"/>
      <c r="B99" s="17"/>
      <c r="C99" s="16"/>
      <c r="D99" s="15"/>
      <c r="E99" s="15"/>
    </row>
    <row r="100" customFormat="false" ht="15" hidden="false" customHeight="false" outlineLevel="0" collapsed="false">
      <c r="A100" s="15"/>
      <c r="B100" s="17"/>
      <c r="C100" s="16"/>
      <c r="D100" s="15"/>
      <c r="E100" s="15"/>
    </row>
    <row r="101" customFormat="false" ht="15" hidden="false" customHeight="false" outlineLevel="0" collapsed="false">
      <c r="A101" s="15"/>
      <c r="B101" s="17"/>
      <c r="C101" s="16"/>
      <c r="D101" s="15"/>
      <c r="E101" s="15"/>
    </row>
    <row r="102" customFormat="false" ht="15" hidden="false" customHeight="false" outlineLevel="0" collapsed="false">
      <c r="A102" s="15"/>
      <c r="B102" s="17"/>
      <c r="C102" s="16"/>
      <c r="D102" s="15"/>
      <c r="E102" s="15"/>
    </row>
    <row r="103" customFormat="false" ht="15" hidden="false" customHeight="false" outlineLevel="0" collapsed="false">
      <c r="A103" s="15"/>
      <c r="B103" s="17"/>
      <c r="C103" s="16"/>
      <c r="D103" s="15"/>
      <c r="E103" s="15"/>
    </row>
    <row r="104" customFormat="false" ht="15" hidden="false" customHeight="false" outlineLevel="0" collapsed="false">
      <c r="A104" s="15"/>
      <c r="B104" s="17"/>
      <c r="C104" s="16"/>
      <c r="D104" s="15"/>
      <c r="E104" s="15"/>
    </row>
    <row r="105" customFormat="false" ht="15" hidden="false" customHeight="false" outlineLevel="0" collapsed="false">
      <c r="A105" s="15"/>
      <c r="B105" s="17"/>
      <c r="C105" s="16"/>
      <c r="D105" s="15"/>
      <c r="E105" s="15"/>
    </row>
    <row r="106" customFormat="false" ht="15" hidden="false" customHeight="false" outlineLevel="0" collapsed="false">
      <c r="A106" s="15"/>
      <c r="B106" s="17"/>
      <c r="C106" s="16"/>
      <c r="D106" s="15"/>
      <c r="E106" s="15"/>
    </row>
    <row r="107" customFormat="false" ht="15" hidden="false" customHeight="false" outlineLevel="0" collapsed="false">
      <c r="A107" s="15"/>
      <c r="B107" s="17"/>
      <c r="C107" s="16"/>
      <c r="D107" s="15"/>
      <c r="E107" s="15"/>
    </row>
    <row r="108" customFormat="false" ht="15" hidden="false" customHeight="false" outlineLevel="0" collapsed="false">
      <c r="A108" s="15"/>
      <c r="B108" s="17"/>
      <c r="C108" s="16"/>
      <c r="D108" s="15"/>
      <c r="E108" s="15"/>
    </row>
    <row r="109" customFormat="false" ht="15" hidden="false" customHeight="false" outlineLevel="0" collapsed="false">
      <c r="A109" s="15"/>
      <c r="B109" s="17"/>
      <c r="C109" s="16"/>
      <c r="D109" s="15"/>
      <c r="E109" s="15"/>
    </row>
    <row r="110" customFormat="false" ht="15" hidden="false" customHeight="false" outlineLevel="0" collapsed="false">
      <c r="A110" s="15"/>
      <c r="B110" s="17"/>
      <c r="C110" s="16"/>
      <c r="D110" s="15"/>
      <c r="E110" s="15"/>
    </row>
    <row r="111" customFormat="false" ht="15" hidden="false" customHeight="false" outlineLevel="0" collapsed="false">
      <c r="A111" s="15"/>
      <c r="B111" s="17"/>
      <c r="C111" s="16"/>
      <c r="D111" s="15"/>
      <c r="E111" s="15"/>
    </row>
    <row r="112" customFormat="false" ht="15" hidden="false" customHeight="false" outlineLevel="0" collapsed="false">
      <c r="A112" s="15"/>
      <c r="B112" s="17"/>
      <c r="C112" s="16"/>
      <c r="D112" s="15"/>
      <c r="E112" s="15"/>
    </row>
    <row r="113" customFormat="false" ht="15" hidden="false" customHeight="false" outlineLevel="0" collapsed="false">
      <c r="A113" s="15"/>
      <c r="B113" s="17"/>
      <c r="C113" s="16"/>
      <c r="D113" s="15"/>
      <c r="E113" s="15"/>
    </row>
    <row r="114" customFormat="false" ht="15" hidden="false" customHeight="false" outlineLevel="0" collapsed="false">
      <c r="A114" s="15"/>
      <c r="B114" s="17"/>
      <c r="C114" s="16"/>
      <c r="D114" s="15"/>
      <c r="E114" s="15"/>
    </row>
    <row r="115" customFormat="false" ht="15" hidden="false" customHeight="false" outlineLevel="0" collapsed="false">
      <c r="A115" s="15"/>
      <c r="B115" s="17"/>
      <c r="C115" s="16"/>
      <c r="D115" s="15"/>
      <c r="E115" s="15"/>
    </row>
    <row r="116" customFormat="false" ht="15" hidden="false" customHeight="false" outlineLevel="0" collapsed="false">
      <c r="A116" s="15"/>
      <c r="B116" s="17"/>
      <c r="C116" s="16"/>
      <c r="D116" s="15"/>
      <c r="E116" s="15"/>
    </row>
    <row r="117" customFormat="false" ht="15" hidden="false" customHeight="false" outlineLevel="0" collapsed="false">
      <c r="A117" s="15"/>
      <c r="B117" s="17"/>
      <c r="C117" s="16"/>
      <c r="D117" s="15"/>
      <c r="E117" s="15"/>
    </row>
    <row r="118" customFormat="false" ht="15" hidden="false" customHeight="false" outlineLevel="0" collapsed="false">
      <c r="A118" s="15"/>
      <c r="B118" s="17"/>
      <c r="C118" s="16"/>
      <c r="D118" s="15"/>
      <c r="E118" s="15"/>
    </row>
    <row r="119" customFormat="false" ht="15" hidden="false" customHeight="false" outlineLevel="0" collapsed="false">
      <c r="A119" s="15"/>
      <c r="B119" s="17"/>
      <c r="C119" s="16"/>
      <c r="D119" s="15"/>
      <c r="E119" s="15"/>
    </row>
    <row r="120" customFormat="false" ht="15" hidden="false" customHeight="false" outlineLevel="0" collapsed="false">
      <c r="A120" s="15"/>
      <c r="B120" s="17"/>
      <c r="C120" s="16"/>
      <c r="D120" s="15"/>
      <c r="E120" s="15"/>
    </row>
    <row r="121" customFormat="false" ht="15" hidden="false" customHeight="false" outlineLevel="0" collapsed="false">
      <c r="A121" s="15"/>
      <c r="B121" s="17"/>
      <c r="C121" s="16"/>
      <c r="D121" s="15"/>
      <c r="E121" s="15"/>
    </row>
    <row r="122" customFormat="false" ht="15" hidden="false" customHeight="false" outlineLevel="0" collapsed="false">
      <c r="A122" s="15"/>
      <c r="B122" s="17"/>
      <c r="C122" s="16"/>
      <c r="D122" s="15"/>
      <c r="E122" s="15"/>
    </row>
    <row r="123" customFormat="false" ht="15" hidden="false" customHeight="false" outlineLevel="0" collapsed="false">
      <c r="A123" s="15"/>
      <c r="B123" s="17"/>
      <c r="C123" s="16"/>
      <c r="D123" s="15"/>
      <c r="E123" s="15"/>
    </row>
    <row r="124" customFormat="false" ht="15" hidden="false" customHeight="false" outlineLevel="0" collapsed="false">
      <c r="A124" s="15"/>
      <c r="B124" s="17"/>
      <c r="C124" s="16"/>
      <c r="D124" s="15"/>
      <c r="E124" s="15"/>
    </row>
    <row r="125" customFormat="false" ht="15" hidden="false" customHeight="false" outlineLevel="0" collapsed="false">
      <c r="A125" s="15"/>
      <c r="B125" s="17"/>
      <c r="C125" s="16"/>
      <c r="D125" s="15"/>
      <c r="E125" s="15"/>
    </row>
    <row r="126" customFormat="false" ht="15" hidden="false" customHeight="false" outlineLevel="0" collapsed="false">
      <c r="A126" s="15"/>
      <c r="B126" s="17"/>
      <c r="C126" s="16"/>
      <c r="D126" s="15"/>
      <c r="E126" s="15"/>
    </row>
    <row r="127" customFormat="false" ht="15" hidden="false" customHeight="false" outlineLevel="0" collapsed="false">
      <c r="A127" s="15"/>
      <c r="B127" s="17"/>
      <c r="C127" s="16"/>
      <c r="D127" s="15"/>
      <c r="E127" s="15"/>
    </row>
    <row r="128" customFormat="false" ht="15" hidden="false" customHeight="false" outlineLevel="0" collapsed="false">
      <c r="A128" s="15"/>
      <c r="B128" s="17"/>
      <c r="C128" s="16"/>
      <c r="D128" s="15"/>
      <c r="E128" s="15"/>
    </row>
    <row r="129" customFormat="false" ht="15" hidden="false" customHeight="false" outlineLevel="0" collapsed="false">
      <c r="A129" s="15"/>
      <c r="B129" s="17"/>
      <c r="C129" s="16"/>
      <c r="D129" s="15"/>
      <c r="E129" s="15"/>
    </row>
    <row r="130" customFormat="false" ht="15" hidden="false" customHeight="false" outlineLevel="0" collapsed="false">
      <c r="A130" s="15"/>
      <c r="B130" s="17"/>
      <c r="C130" s="16"/>
      <c r="D130" s="15"/>
      <c r="E130" s="15"/>
    </row>
    <row r="131" customFormat="false" ht="15" hidden="false" customHeight="false" outlineLevel="0" collapsed="false">
      <c r="A131" s="15"/>
      <c r="B131" s="17"/>
      <c r="C131" s="16"/>
      <c r="D131" s="15"/>
      <c r="E131" s="15"/>
    </row>
    <row r="132" customFormat="false" ht="15" hidden="false" customHeight="false" outlineLevel="0" collapsed="false">
      <c r="A132" s="15"/>
      <c r="B132" s="17"/>
      <c r="C132" s="16"/>
      <c r="D132" s="15"/>
      <c r="E132" s="15"/>
    </row>
    <row r="133" customFormat="false" ht="15" hidden="false" customHeight="false" outlineLevel="0" collapsed="false">
      <c r="A133" s="15"/>
      <c r="B133" s="17"/>
      <c r="C133" s="16"/>
      <c r="D133" s="15"/>
      <c r="E133" s="15"/>
    </row>
    <row r="134" customFormat="false" ht="15" hidden="false" customHeight="false" outlineLevel="0" collapsed="false">
      <c r="A134" s="15"/>
      <c r="B134" s="17"/>
      <c r="C134" s="16"/>
      <c r="D134" s="15"/>
      <c r="E134" s="15"/>
    </row>
    <row r="135" customFormat="false" ht="15" hidden="false" customHeight="false" outlineLevel="0" collapsed="false">
      <c r="A135" s="15"/>
      <c r="B135" s="17"/>
      <c r="C135" s="16"/>
      <c r="D135" s="15"/>
      <c r="E135" s="15"/>
    </row>
    <row r="136" customFormat="false" ht="15" hidden="false" customHeight="false" outlineLevel="0" collapsed="false">
      <c r="A136" s="15"/>
      <c r="B136" s="17"/>
      <c r="C136" s="16"/>
      <c r="D136" s="15"/>
      <c r="E136" s="15"/>
    </row>
    <row r="137" customFormat="false" ht="15" hidden="false" customHeight="false" outlineLevel="0" collapsed="false">
      <c r="A137" s="15"/>
      <c r="B137" s="17"/>
      <c r="C137" s="16"/>
      <c r="D137" s="15"/>
      <c r="E137" s="15"/>
    </row>
    <row r="138" customFormat="false" ht="15" hidden="false" customHeight="false" outlineLevel="0" collapsed="false">
      <c r="A138" s="15"/>
      <c r="B138" s="17"/>
      <c r="C138" s="16"/>
      <c r="D138" s="15"/>
      <c r="E138" s="15"/>
    </row>
    <row r="139" customFormat="false" ht="15" hidden="false" customHeight="false" outlineLevel="0" collapsed="false">
      <c r="A139" s="15"/>
      <c r="B139" s="17"/>
      <c r="C139" s="16"/>
      <c r="D139" s="15"/>
      <c r="E139" s="15"/>
    </row>
    <row r="140" customFormat="false" ht="15" hidden="false" customHeight="false" outlineLevel="0" collapsed="false">
      <c r="A140" s="15"/>
      <c r="B140" s="17"/>
      <c r="C140" s="16"/>
      <c r="D140" s="15"/>
      <c r="E140" s="15"/>
    </row>
    <row r="141" customFormat="false" ht="15" hidden="false" customHeight="false" outlineLevel="0" collapsed="false">
      <c r="A141" s="15"/>
      <c r="B141" s="17"/>
      <c r="C141" s="16"/>
      <c r="D141" s="15"/>
      <c r="E141" s="15"/>
    </row>
    <row r="142" customFormat="false" ht="15" hidden="false" customHeight="false" outlineLevel="0" collapsed="false">
      <c r="A142" s="15"/>
      <c r="B142" s="17"/>
      <c r="C142" s="16"/>
      <c r="D142" s="15"/>
      <c r="E142" s="15"/>
    </row>
    <row r="143" customFormat="false" ht="15" hidden="false" customHeight="false" outlineLevel="0" collapsed="false">
      <c r="A143" s="15"/>
      <c r="B143" s="17"/>
      <c r="C143" s="16"/>
      <c r="D143" s="15"/>
      <c r="E143" s="15"/>
    </row>
    <row r="144" customFormat="false" ht="15" hidden="false" customHeight="false" outlineLevel="0" collapsed="false">
      <c r="A144" s="15"/>
      <c r="B144" s="17"/>
      <c r="C144" s="16"/>
      <c r="D144" s="15"/>
      <c r="E144" s="15"/>
    </row>
    <row r="145" customFormat="false" ht="15" hidden="false" customHeight="false" outlineLevel="0" collapsed="false">
      <c r="A145" s="15"/>
      <c r="B145" s="17"/>
      <c r="C145" s="16"/>
      <c r="D145" s="15"/>
      <c r="E145" s="15"/>
    </row>
    <row r="146" customFormat="false" ht="15" hidden="false" customHeight="false" outlineLevel="0" collapsed="false">
      <c r="A146" s="15"/>
      <c r="B146" s="17"/>
      <c r="C146" s="16"/>
      <c r="D146" s="15"/>
      <c r="E146" s="15"/>
    </row>
    <row r="147" customFormat="false" ht="15" hidden="false" customHeight="false" outlineLevel="0" collapsed="false">
      <c r="A147" s="15"/>
      <c r="B147" s="17"/>
      <c r="C147" s="16"/>
      <c r="D147" s="15"/>
      <c r="E147" s="15"/>
    </row>
    <row r="148" customFormat="false" ht="15" hidden="false" customHeight="false" outlineLevel="0" collapsed="false">
      <c r="A148" s="15"/>
      <c r="B148" s="17"/>
      <c r="C148" s="16"/>
      <c r="D148" s="15"/>
      <c r="E148" s="15"/>
    </row>
    <row r="149" customFormat="false" ht="15" hidden="false" customHeight="false" outlineLevel="0" collapsed="false">
      <c r="A149" s="15"/>
      <c r="B149" s="17"/>
      <c r="C149" s="16"/>
      <c r="D149" s="15"/>
      <c r="E149" s="15"/>
    </row>
    <row r="150" customFormat="false" ht="15" hidden="false" customHeight="false" outlineLevel="0" collapsed="false">
      <c r="A150" s="15"/>
      <c r="B150" s="17"/>
      <c r="C150" s="16"/>
      <c r="D150" s="15"/>
      <c r="E150" s="15"/>
    </row>
    <row r="151" customFormat="false" ht="15" hidden="false" customHeight="false" outlineLevel="0" collapsed="false">
      <c r="A151" s="15"/>
      <c r="B151" s="17"/>
      <c r="C151" s="16"/>
      <c r="D151" s="15"/>
      <c r="E151" s="15"/>
    </row>
    <row r="152" customFormat="false" ht="15" hidden="false" customHeight="false" outlineLevel="0" collapsed="false">
      <c r="A152" s="15"/>
      <c r="B152" s="17"/>
      <c r="C152" s="16"/>
      <c r="D152" s="15"/>
      <c r="E152" s="15"/>
    </row>
    <row r="153" customFormat="false" ht="15" hidden="false" customHeight="false" outlineLevel="0" collapsed="false">
      <c r="A153" s="15"/>
      <c r="B153" s="17"/>
      <c r="C153" s="16"/>
      <c r="D153" s="15"/>
      <c r="E153" s="15"/>
    </row>
    <row r="154" customFormat="false" ht="15" hidden="false" customHeight="false" outlineLevel="0" collapsed="false">
      <c r="A154" s="15"/>
      <c r="B154" s="17"/>
      <c r="C154" s="16"/>
      <c r="D154" s="15"/>
      <c r="E154" s="15"/>
    </row>
    <row r="155" customFormat="false" ht="15" hidden="false" customHeight="false" outlineLevel="0" collapsed="false">
      <c r="A155" s="15"/>
      <c r="B155" s="17"/>
      <c r="C155" s="16"/>
      <c r="D155" s="15"/>
      <c r="E155" s="15"/>
    </row>
    <row r="156" customFormat="false" ht="15" hidden="false" customHeight="false" outlineLevel="0" collapsed="false">
      <c r="A156" s="15"/>
      <c r="B156" s="17"/>
      <c r="C156" s="16"/>
      <c r="D156" s="15"/>
      <c r="E156" s="15"/>
    </row>
    <row r="157" customFormat="false" ht="15" hidden="false" customHeight="false" outlineLevel="0" collapsed="false">
      <c r="A157" s="15"/>
      <c r="B157" s="17"/>
      <c r="C157" s="16"/>
      <c r="D157" s="15"/>
      <c r="E157" s="15"/>
    </row>
    <row r="158" customFormat="false" ht="15" hidden="false" customHeight="false" outlineLevel="0" collapsed="false">
      <c r="A158" s="15"/>
      <c r="B158" s="17"/>
      <c r="C158" s="16"/>
      <c r="D158" s="15"/>
      <c r="E158" s="15"/>
    </row>
    <row r="159" customFormat="false" ht="15" hidden="false" customHeight="false" outlineLevel="0" collapsed="false">
      <c r="A159" s="15"/>
      <c r="B159" s="17"/>
      <c r="C159" s="16"/>
      <c r="D159" s="15"/>
      <c r="E159" s="15"/>
    </row>
    <row r="160" customFormat="false" ht="15" hidden="false" customHeight="false" outlineLevel="0" collapsed="false">
      <c r="A160" s="15"/>
      <c r="B160" s="17"/>
      <c r="C160" s="16"/>
      <c r="D160" s="15"/>
      <c r="E160" s="15"/>
    </row>
    <row r="161" customFormat="false" ht="15" hidden="false" customHeight="false" outlineLevel="0" collapsed="false">
      <c r="A161" s="15"/>
      <c r="B161" s="17"/>
      <c r="C161" s="16"/>
      <c r="D161" s="15"/>
      <c r="E161" s="15"/>
    </row>
    <row r="162" customFormat="false" ht="15" hidden="false" customHeight="false" outlineLevel="0" collapsed="false">
      <c r="A162" s="15"/>
      <c r="B162" s="17"/>
      <c r="C162" s="16"/>
      <c r="D162" s="15"/>
      <c r="E162" s="15"/>
    </row>
    <row r="163" customFormat="false" ht="15" hidden="false" customHeight="false" outlineLevel="0" collapsed="false">
      <c r="A163" s="15"/>
      <c r="B163" s="17"/>
      <c r="C163" s="16"/>
      <c r="D163" s="15"/>
      <c r="E163" s="15"/>
    </row>
    <row r="164" customFormat="false" ht="15" hidden="false" customHeight="false" outlineLevel="0" collapsed="false">
      <c r="A164" s="15"/>
      <c r="B164" s="17"/>
      <c r="C164" s="16"/>
      <c r="D164" s="15"/>
      <c r="E164" s="15"/>
    </row>
    <row r="165" customFormat="false" ht="15" hidden="false" customHeight="false" outlineLevel="0" collapsed="false">
      <c r="A165" s="15"/>
      <c r="B165" s="17"/>
      <c r="C165" s="16"/>
      <c r="D165" s="15"/>
      <c r="E165" s="15"/>
    </row>
    <row r="166" customFormat="false" ht="15" hidden="false" customHeight="false" outlineLevel="0" collapsed="false">
      <c r="A166" s="15"/>
      <c r="B166" s="17"/>
      <c r="C166" s="16"/>
      <c r="D166" s="15"/>
      <c r="E166" s="15"/>
    </row>
    <row r="167" customFormat="false" ht="15" hidden="false" customHeight="false" outlineLevel="0" collapsed="false">
      <c r="A167" s="15"/>
      <c r="B167" s="17"/>
      <c r="C167" s="16"/>
      <c r="D167" s="15"/>
      <c r="E167" s="15"/>
    </row>
    <row r="168" customFormat="false" ht="15" hidden="false" customHeight="false" outlineLevel="0" collapsed="false">
      <c r="A168" s="15"/>
      <c r="B168" s="17"/>
      <c r="C168" s="16"/>
      <c r="D168" s="15"/>
      <c r="E168" s="15"/>
    </row>
    <row r="169" customFormat="false" ht="15" hidden="false" customHeight="false" outlineLevel="0" collapsed="false">
      <c r="A169" s="15"/>
      <c r="B169" s="17"/>
      <c r="C169" s="16"/>
      <c r="D169" s="15"/>
      <c r="E169" s="15"/>
    </row>
    <row r="170" customFormat="false" ht="15" hidden="false" customHeight="false" outlineLevel="0" collapsed="false">
      <c r="A170" s="15"/>
      <c r="B170" s="17"/>
      <c r="C170" s="16"/>
      <c r="D170" s="15"/>
      <c r="E170" s="15"/>
    </row>
    <row r="171" customFormat="false" ht="15" hidden="false" customHeight="false" outlineLevel="0" collapsed="false">
      <c r="A171" s="15"/>
      <c r="B171" s="17"/>
      <c r="C171" s="16"/>
      <c r="D171" s="15"/>
      <c r="E171" s="15"/>
    </row>
    <row r="172" customFormat="false" ht="15" hidden="false" customHeight="false" outlineLevel="0" collapsed="false">
      <c r="A172" s="15"/>
      <c r="B172" s="17"/>
      <c r="C172" s="16"/>
      <c r="D172" s="15"/>
      <c r="E172" s="15"/>
    </row>
    <row r="173" customFormat="false" ht="15" hidden="false" customHeight="false" outlineLevel="0" collapsed="false">
      <c r="A173" s="15"/>
      <c r="B173" s="17"/>
      <c r="C173" s="16"/>
      <c r="D173" s="15"/>
      <c r="E173" s="15"/>
    </row>
    <row r="174" customFormat="false" ht="15" hidden="false" customHeight="false" outlineLevel="0" collapsed="false">
      <c r="A174" s="15"/>
      <c r="B174" s="17"/>
      <c r="C174" s="16"/>
      <c r="D174" s="15"/>
      <c r="E174" s="15"/>
    </row>
    <row r="175" customFormat="false" ht="15" hidden="false" customHeight="false" outlineLevel="0" collapsed="false">
      <c r="A175" s="15"/>
      <c r="B175" s="17"/>
      <c r="C175" s="16"/>
      <c r="D175" s="15"/>
      <c r="E175" s="15"/>
    </row>
    <row r="176" customFormat="false" ht="15" hidden="false" customHeight="false" outlineLevel="0" collapsed="false">
      <c r="A176" s="15"/>
      <c r="B176" s="17"/>
      <c r="C176" s="16"/>
      <c r="D176" s="15"/>
      <c r="E176" s="15"/>
    </row>
    <row r="177" customFormat="false" ht="15" hidden="false" customHeight="false" outlineLevel="0" collapsed="false">
      <c r="A177" s="15"/>
      <c r="B177" s="17"/>
      <c r="C177" s="16"/>
      <c r="D177" s="15"/>
      <c r="E177" s="15"/>
    </row>
    <row r="178" customFormat="false" ht="15" hidden="false" customHeight="false" outlineLevel="0" collapsed="false">
      <c r="A178" s="15"/>
      <c r="B178" s="17"/>
      <c r="C178" s="16"/>
      <c r="D178" s="15"/>
      <c r="E178" s="15"/>
    </row>
    <row r="179" customFormat="false" ht="15" hidden="false" customHeight="false" outlineLevel="0" collapsed="false">
      <c r="A179" s="15"/>
      <c r="B179" s="17"/>
      <c r="C179" s="16"/>
      <c r="D179" s="15"/>
      <c r="E179" s="15"/>
    </row>
    <row r="180" customFormat="false" ht="15" hidden="false" customHeight="false" outlineLevel="0" collapsed="false">
      <c r="A180" s="15"/>
      <c r="B180" s="17"/>
      <c r="C180" s="16"/>
      <c r="D180" s="15"/>
      <c r="E180" s="15"/>
    </row>
    <row r="181" customFormat="false" ht="15" hidden="false" customHeight="false" outlineLevel="0" collapsed="false">
      <c r="A181" s="15"/>
      <c r="B181" s="17"/>
      <c r="C181" s="16"/>
      <c r="D181" s="15"/>
      <c r="E181" s="15"/>
    </row>
    <row r="182" customFormat="false" ht="15" hidden="false" customHeight="false" outlineLevel="0" collapsed="false">
      <c r="A182" s="15"/>
      <c r="B182" s="17"/>
      <c r="C182" s="16"/>
      <c r="D182" s="15"/>
      <c r="E182" s="15"/>
    </row>
    <row r="183" customFormat="false" ht="15" hidden="false" customHeight="false" outlineLevel="0" collapsed="false">
      <c r="A183" s="15"/>
      <c r="B183" s="17"/>
      <c r="C183" s="16"/>
      <c r="D183" s="15"/>
      <c r="E183" s="15"/>
    </row>
    <row r="184" customFormat="false" ht="15" hidden="false" customHeight="false" outlineLevel="0" collapsed="false">
      <c r="A184" s="15"/>
      <c r="B184" s="17"/>
      <c r="C184" s="16"/>
      <c r="D184" s="15"/>
      <c r="E184" s="15"/>
    </row>
    <row r="185" customFormat="false" ht="15" hidden="false" customHeight="false" outlineLevel="0" collapsed="false">
      <c r="A185" s="15"/>
      <c r="B185" s="17"/>
      <c r="C185" s="16"/>
      <c r="D185" s="15"/>
      <c r="E185" s="15"/>
    </row>
    <row r="186" customFormat="false" ht="15" hidden="false" customHeight="false" outlineLevel="0" collapsed="false">
      <c r="A186" s="15"/>
      <c r="B186" s="17"/>
      <c r="C186" s="16"/>
      <c r="D186" s="15"/>
      <c r="E186" s="15"/>
    </row>
    <row r="187" customFormat="false" ht="15" hidden="false" customHeight="false" outlineLevel="0" collapsed="false">
      <c r="A187" s="15"/>
      <c r="B187" s="17"/>
      <c r="C187" s="16"/>
      <c r="D187" s="15"/>
      <c r="E187" s="15"/>
    </row>
    <row r="188" customFormat="false" ht="15" hidden="false" customHeight="false" outlineLevel="0" collapsed="false">
      <c r="A188" s="15"/>
      <c r="B188" s="17"/>
      <c r="C188" s="16"/>
      <c r="D188" s="15"/>
      <c r="E188" s="15"/>
    </row>
    <row r="189" customFormat="false" ht="15" hidden="false" customHeight="false" outlineLevel="0" collapsed="false">
      <c r="A189" s="15"/>
      <c r="B189" s="17"/>
      <c r="C189" s="16"/>
      <c r="D189" s="15"/>
      <c r="E189" s="15"/>
    </row>
    <row r="190" customFormat="false" ht="15" hidden="false" customHeight="false" outlineLevel="0" collapsed="false">
      <c r="A190" s="15"/>
      <c r="B190" s="17"/>
      <c r="C190" s="16"/>
      <c r="D190" s="15"/>
      <c r="E190" s="15"/>
    </row>
    <row r="191" customFormat="false" ht="15" hidden="false" customHeight="false" outlineLevel="0" collapsed="false">
      <c r="A191" s="15"/>
      <c r="B191" s="17"/>
      <c r="C191" s="16"/>
      <c r="D191" s="15"/>
      <c r="E191" s="15"/>
    </row>
    <row r="192" customFormat="false" ht="15" hidden="false" customHeight="false" outlineLevel="0" collapsed="false">
      <c r="A192" s="15"/>
      <c r="B192" s="17"/>
      <c r="C192" s="16"/>
      <c r="D192" s="15"/>
      <c r="E192" s="15"/>
    </row>
    <row r="193" customFormat="false" ht="15" hidden="false" customHeight="false" outlineLevel="0" collapsed="false">
      <c r="A193" s="15"/>
      <c r="B193" s="17"/>
      <c r="C193" s="16"/>
      <c r="D193" s="15"/>
      <c r="E193" s="15"/>
    </row>
    <row r="194" customFormat="false" ht="15" hidden="false" customHeight="false" outlineLevel="0" collapsed="false">
      <c r="A194" s="15"/>
      <c r="B194" s="17"/>
      <c r="C194" s="16"/>
      <c r="D194" s="15"/>
      <c r="E194" s="15"/>
    </row>
    <row r="195" customFormat="false" ht="15" hidden="false" customHeight="false" outlineLevel="0" collapsed="false">
      <c r="A195" s="15"/>
      <c r="B195" s="17"/>
      <c r="C195" s="16"/>
      <c r="D195" s="15"/>
      <c r="E195" s="15"/>
    </row>
    <row r="196" customFormat="false" ht="15" hidden="false" customHeight="false" outlineLevel="0" collapsed="false">
      <c r="A196" s="15"/>
      <c r="B196" s="17"/>
      <c r="C196" s="16"/>
      <c r="D196" s="15"/>
      <c r="E196" s="15"/>
    </row>
    <row r="197" customFormat="false" ht="15" hidden="false" customHeight="false" outlineLevel="0" collapsed="false">
      <c r="A197" s="15"/>
      <c r="B197" s="17"/>
      <c r="C197" s="16"/>
      <c r="D197" s="15"/>
      <c r="E197" s="15"/>
    </row>
    <row r="198" customFormat="false" ht="15" hidden="false" customHeight="false" outlineLevel="0" collapsed="false">
      <c r="A198" s="15"/>
      <c r="B198" s="17"/>
      <c r="C198" s="16"/>
      <c r="D198" s="15"/>
      <c r="E198" s="15"/>
    </row>
    <row r="199" customFormat="false" ht="15" hidden="false" customHeight="false" outlineLevel="0" collapsed="false">
      <c r="A199" s="15"/>
      <c r="B199" s="17"/>
      <c r="C199" s="16"/>
      <c r="D199" s="15"/>
      <c r="E199" s="15"/>
    </row>
    <row r="200" customFormat="false" ht="15" hidden="false" customHeight="false" outlineLevel="0" collapsed="false">
      <c r="A200" s="15"/>
      <c r="B200" s="17"/>
      <c r="C200" s="16"/>
      <c r="D200" s="15"/>
      <c r="E200" s="15"/>
    </row>
    <row r="201" customFormat="false" ht="15" hidden="false" customHeight="false" outlineLevel="0" collapsed="false">
      <c r="A201" s="15"/>
      <c r="B201" s="17"/>
      <c r="C201" s="16"/>
      <c r="D201" s="15"/>
      <c r="E201" s="15"/>
    </row>
    <row r="202" customFormat="false" ht="15" hidden="false" customHeight="false" outlineLevel="0" collapsed="false">
      <c r="A202" s="15"/>
      <c r="B202" s="17"/>
      <c r="C202" s="16"/>
      <c r="D202" s="15"/>
      <c r="E202" s="15"/>
    </row>
    <row r="203" customFormat="false" ht="15" hidden="false" customHeight="false" outlineLevel="0" collapsed="false">
      <c r="A203" s="15"/>
      <c r="B203" s="17"/>
      <c r="C203" s="16"/>
      <c r="D203" s="15"/>
      <c r="E203" s="15"/>
    </row>
    <row r="204" customFormat="false" ht="15" hidden="false" customHeight="false" outlineLevel="0" collapsed="false">
      <c r="A204" s="15"/>
      <c r="B204" s="17"/>
      <c r="C204" s="16"/>
      <c r="D204" s="15"/>
      <c r="E204" s="15"/>
    </row>
    <row r="205" customFormat="false" ht="15" hidden="false" customHeight="false" outlineLevel="0" collapsed="false">
      <c r="A205" s="15"/>
      <c r="B205" s="17"/>
      <c r="C205" s="16"/>
      <c r="D205" s="15"/>
      <c r="E205" s="15"/>
    </row>
    <row r="206" customFormat="false" ht="15" hidden="false" customHeight="false" outlineLevel="0" collapsed="false">
      <c r="A206" s="15"/>
      <c r="B206" s="17"/>
      <c r="C206" s="16"/>
      <c r="D206" s="15"/>
      <c r="E206" s="15"/>
    </row>
    <row r="207" customFormat="false" ht="15" hidden="false" customHeight="false" outlineLevel="0" collapsed="false">
      <c r="A207" s="15"/>
      <c r="B207" s="17"/>
      <c r="C207" s="16"/>
      <c r="D207" s="15"/>
      <c r="E207" s="15"/>
    </row>
    <row r="208" customFormat="false" ht="15" hidden="false" customHeight="false" outlineLevel="0" collapsed="false">
      <c r="A208" s="15"/>
      <c r="B208" s="17"/>
      <c r="C208" s="16"/>
      <c r="D208" s="15"/>
      <c r="E208" s="15"/>
    </row>
    <row r="209" customFormat="false" ht="15" hidden="false" customHeight="false" outlineLevel="0" collapsed="false">
      <c r="A209" s="15"/>
      <c r="B209" s="17"/>
      <c r="C209" s="16"/>
      <c r="D209" s="15"/>
      <c r="E209" s="15"/>
    </row>
    <row r="210" customFormat="false" ht="15" hidden="false" customHeight="false" outlineLevel="0" collapsed="false">
      <c r="A210" s="15"/>
      <c r="B210" s="17"/>
      <c r="C210" s="16"/>
      <c r="D210" s="15"/>
      <c r="E210" s="15"/>
    </row>
    <row r="211" customFormat="false" ht="15" hidden="false" customHeight="false" outlineLevel="0" collapsed="false">
      <c r="A211" s="15"/>
      <c r="B211" s="17"/>
      <c r="C211" s="16"/>
      <c r="D211" s="15"/>
      <c r="E211" s="15"/>
    </row>
    <row r="212" customFormat="false" ht="15" hidden="false" customHeight="false" outlineLevel="0" collapsed="false">
      <c r="A212" s="15"/>
      <c r="B212" s="17"/>
      <c r="C212" s="16"/>
      <c r="D212" s="15"/>
      <c r="E212" s="15"/>
    </row>
    <row r="213" customFormat="false" ht="15" hidden="false" customHeight="false" outlineLevel="0" collapsed="false">
      <c r="A213" s="15"/>
      <c r="B213" s="17"/>
      <c r="C213" s="16"/>
      <c r="D213" s="15"/>
      <c r="E213" s="15"/>
    </row>
    <row r="214" customFormat="false" ht="15" hidden="false" customHeight="false" outlineLevel="0" collapsed="false">
      <c r="A214" s="15"/>
      <c r="B214" s="17"/>
      <c r="C214" s="16"/>
      <c r="D214" s="15"/>
      <c r="E214" s="15"/>
    </row>
    <row r="215" customFormat="false" ht="15" hidden="false" customHeight="false" outlineLevel="0" collapsed="false">
      <c r="A215" s="15"/>
      <c r="B215" s="17"/>
      <c r="C215" s="16"/>
      <c r="D215" s="15"/>
      <c r="E215" s="15"/>
    </row>
    <row r="216" customFormat="false" ht="15" hidden="false" customHeight="false" outlineLevel="0" collapsed="false">
      <c r="A216" s="15"/>
      <c r="B216" s="17"/>
      <c r="C216" s="16"/>
      <c r="D216" s="15"/>
      <c r="E216" s="15"/>
    </row>
    <row r="217" customFormat="false" ht="15" hidden="false" customHeight="false" outlineLevel="0" collapsed="false">
      <c r="A217" s="15"/>
      <c r="B217" s="17"/>
      <c r="C217" s="16"/>
      <c r="D217" s="15"/>
      <c r="E217" s="15"/>
    </row>
    <row r="218" customFormat="false" ht="15" hidden="false" customHeight="false" outlineLevel="0" collapsed="false">
      <c r="A218" s="15"/>
      <c r="B218" s="17"/>
      <c r="C218" s="16"/>
      <c r="D218" s="15"/>
      <c r="E218" s="15"/>
    </row>
    <row r="219" customFormat="false" ht="15" hidden="false" customHeight="false" outlineLevel="0" collapsed="false">
      <c r="A219" s="15"/>
      <c r="B219" s="17"/>
      <c r="C219" s="16"/>
      <c r="D219" s="15"/>
      <c r="E219" s="15"/>
    </row>
    <row r="220" customFormat="false" ht="15" hidden="false" customHeight="false" outlineLevel="0" collapsed="false">
      <c r="A220" s="15"/>
      <c r="B220" s="17"/>
      <c r="C220" s="16"/>
      <c r="D220" s="15"/>
      <c r="E220" s="15"/>
    </row>
    <row r="221" customFormat="false" ht="15" hidden="false" customHeight="false" outlineLevel="0" collapsed="false">
      <c r="A221" s="15"/>
      <c r="B221" s="17"/>
      <c r="C221" s="16"/>
      <c r="D221" s="15"/>
      <c r="E221" s="15"/>
    </row>
    <row r="222" customFormat="false" ht="15" hidden="false" customHeight="false" outlineLevel="0" collapsed="false">
      <c r="A222" s="15"/>
      <c r="B222" s="17"/>
      <c r="C222" s="16"/>
      <c r="D222" s="15"/>
      <c r="E222" s="15"/>
    </row>
    <row r="223" customFormat="false" ht="15" hidden="false" customHeight="false" outlineLevel="0" collapsed="false">
      <c r="A223" s="15"/>
      <c r="B223" s="17"/>
      <c r="C223" s="16"/>
      <c r="D223" s="15"/>
      <c r="E223" s="15"/>
    </row>
    <row r="224" customFormat="false" ht="15" hidden="false" customHeight="false" outlineLevel="0" collapsed="false">
      <c r="A224" s="15"/>
      <c r="B224" s="17"/>
      <c r="C224" s="16"/>
      <c r="D224" s="15"/>
      <c r="E224" s="15"/>
    </row>
    <row r="225" customFormat="false" ht="15" hidden="false" customHeight="false" outlineLevel="0" collapsed="false">
      <c r="A225" s="15"/>
      <c r="B225" s="17"/>
      <c r="C225" s="16"/>
      <c r="D225" s="15"/>
      <c r="E225" s="15"/>
    </row>
    <row r="226" customFormat="false" ht="15" hidden="false" customHeight="false" outlineLevel="0" collapsed="false">
      <c r="A226" s="15"/>
      <c r="B226" s="17"/>
      <c r="C226" s="16"/>
      <c r="D226" s="15"/>
      <c r="E226" s="15"/>
    </row>
    <row r="227" customFormat="false" ht="15" hidden="false" customHeight="false" outlineLevel="0" collapsed="false">
      <c r="A227" s="15"/>
      <c r="B227" s="17"/>
      <c r="C227" s="16"/>
      <c r="D227" s="15"/>
      <c r="E227" s="15"/>
    </row>
    <row r="228" customFormat="false" ht="15" hidden="false" customHeight="false" outlineLevel="0" collapsed="false">
      <c r="A228" s="15"/>
      <c r="B228" s="17"/>
      <c r="C228" s="16"/>
      <c r="D228" s="15"/>
      <c r="E228" s="15"/>
    </row>
    <row r="229" customFormat="false" ht="15" hidden="false" customHeight="false" outlineLevel="0" collapsed="false">
      <c r="A229" s="15"/>
      <c r="B229" s="17"/>
      <c r="C229" s="16"/>
      <c r="D229" s="15"/>
      <c r="E229" s="15"/>
    </row>
    <row r="230" customFormat="false" ht="15" hidden="false" customHeight="false" outlineLevel="0" collapsed="false">
      <c r="A230" s="15"/>
      <c r="B230" s="17"/>
      <c r="C230" s="16"/>
      <c r="D230" s="15"/>
      <c r="E230" s="15"/>
    </row>
    <row r="231" customFormat="false" ht="15" hidden="false" customHeight="false" outlineLevel="0" collapsed="false">
      <c r="A231" s="15"/>
      <c r="B231" s="17"/>
      <c r="C231" s="16"/>
      <c r="D231" s="15"/>
      <c r="E231" s="15"/>
    </row>
    <row r="232" customFormat="false" ht="15" hidden="false" customHeight="false" outlineLevel="0" collapsed="false">
      <c r="A232" s="15"/>
      <c r="B232" s="17"/>
      <c r="C232" s="16"/>
      <c r="D232" s="15"/>
      <c r="E232" s="15"/>
    </row>
    <row r="233" customFormat="false" ht="15" hidden="false" customHeight="false" outlineLevel="0" collapsed="false">
      <c r="A233" s="15"/>
      <c r="B233" s="17"/>
      <c r="C233" s="16"/>
      <c r="D233" s="15"/>
      <c r="E233" s="15"/>
    </row>
    <row r="234" customFormat="false" ht="15" hidden="false" customHeight="false" outlineLevel="0" collapsed="false">
      <c r="A234" s="15"/>
      <c r="B234" s="17"/>
      <c r="C234" s="16"/>
      <c r="D234" s="15"/>
      <c r="E234" s="15"/>
    </row>
    <row r="235" customFormat="false" ht="15" hidden="false" customHeight="false" outlineLevel="0" collapsed="false">
      <c r="A235" s="15"/>
      <c r="B235" s="17"/>
      <c r="C235" s="16"/>
      <c r="D235" s="15"/>
      <c r="E235" s="15"/>
    </row>
    <row r="236" customFormat="false" ht="15" hidden="false" customHeight="false" outlineLevel="0" collapsed="false">
      <c r="A236" s="15"/>
      <c r="B236" s="17"/>
      <c r="C236" s="16"/>
      <c r="D236" s="15"/>
      <c r="E236" s="15"/>
    </row>
    <row r="237" customFormat="false" ht="15" hidden="false" customHeight="false" outlineLevel="0" collapsed="false">
      <c r="A237" s="15"/>
      <c r="B237" s="17"/>
      <c r="C237" s="16"/>
      <c r="D237" s="15"/>
      <c r="E237" s="15"/>
    </row>
    <row r="238" customFormat="false" ht="15" hidden="false" customHeight="false" outlineLevel="0" collapsed="false">
      <c r="A238" s="15"/>
      <c r="B238" s="17"/>
      <c r="C238" s="16"/>
      <c r="D238" s="15"/>
      <c r="E238" s="15"/>
    </row>
    <row r="239" customFormat="false" ht="15" hidden="false" customHeight="false" outlineLevel="0" collapsed="false">
      <c r="A239" s="15"/>
      <c r="B239" s="17"/>
      <c r="C239" s="16"/>
      <c r="D239" s="15"/>
      <c r="E239" s="15"/>
    </row>
    <row r="240" customFormat="false" ht="15" hidden="false" customHeight="false" outlineLevel="0" collapsed="false">
      <c r="A240" s="15"/>
      <c r="B240" s="17"/>
      <c r="C240" s="16"/>
      <c r="D240" s="15"/>
      <c r="E240" s="15"/>
    </row>
    <row r="241" customFormat="false" ht="15" hidden="false" customHeight="false" outlineLevel="0" collapsed="false">
      <c r="A241" s="15"/>
      <c r="B241" s="17"/>
      <c r="C241" s="16"/>
      <c r="D241" s="15"/>
      <c r="E241" s="15"/>
    </row>
    <row r="242" customFormat="false" ht="15" hidden="false" customHeight="false" outlineLevel="0" collapsed="false">
      <c r="A242" s="15"/>
      <c r="B242" s="17"/>
      <c r="C242" s="16"/>
      <c r="D242" s="15"/>
      <c r="E242" s="15"/>
    </row>
    <row r="243" customFormat="false" ht="15" hidden="false" customHeight="false" outlineLevel="0" collapsed="false">
      <c r="A243" s="15"/>
      <c r="B243" s="17"/>
      <c r="C243" s="16"/>
      <c r="D243" s="15"/>
      <c r="E243" s="15"/>
    </row>
    <row r="244" customFormat="false" ht="15" hidden="false" customHeight="false" outlineLevel="0" collapsed="false">
      <c r="A244" s="15"/>
      <c r="B244" s="17"/>
      <c r="C244" s="16"/>
      <c r="D244" s="15"/>
      <c r="E244" s="15"/>
    </row>
    <row r="245" customFormat="false" ht="15" hidden="false" customHeight="false" outlineLevel="0" collapsed="false">
      <c r="A245" s="15"/>
      <c r="B245" s="17"/>
      <c r="C245" s="16"/>
      <c r="D245" s="15"/>
      <c r="E245" s="15"/>
    </row>
    <row r="246" customFormat="false" ht="15" hidden="false" customHeight="false" outlineLevel="0" collapsed="false">
      <c r="A246" s="15"/>
      <c r="B246" s="17"/>
      <c r="C246" s="16"/>
      <c r="D246" s="15"/>
      <c r="E246" s="15"/>
    </row>
    <row r="247" customFormat="false" ht="15" hidden="false" customHeight="false" outlineLevel="0" collapsed="false">
      <c r="A247" s="15"/>
      <c r="B247" s="17"/>
      <c r="C247" s="16"/>
      <c r="D247" s="15"/>
      <c r="E247" s="15"/>
    </row>
    <row r="248" customFormat="false" ht="15" hidden="false" customHeight="false" outlineLevel="0" collapsed="false">
      <c r="A248" s="15"/>
      <c r="B248" s="17"/>
      <c r="C248" s="16"/>
      <c r="D248" s="15"/>
      <c r="E248" s="15"/>
    </row>
    <row r="249" customFormat="false" ht="15" hidden="false" customHeight="false" outlineLevel="0" collapsed="false">
      <c r="A249" s="15"/>
      <c r="B249" s="17"/>
      <c r="C249" s="16"/>
      <c r="D249" s="15"/>
      <c r="E249" s="15"/>
    </row>
    <row r="250" customFormat="false" ht="15" hidden="false" customHeight="false" outlineLevel="0" collapsed="false">
      <c r="A250" s="15"/>
      <c r="B250" s="17"/>
      <c r="C250" s="16"/>
      <c r="D250" s="15"/>
      <c r="E250" s="15"/>
    </row>
    <row r="251" customFormat="false" ht="15" hidden="false" customHeight="false" outlineLevel="0" collapsed="false">
      <c r="A251" s="15"/>
      <c r="B251" s="17"/>
      <c r="C251" s="16"/>
      <c r="D251" s="15"/>
      <c r="E251" s="15"/>
    </row>
    <row r="252" customFormat="false" ht="15" hidden="false" customHeight="false" outlineLevel="0" collapsed="false">
      <c r="A252" s="15"/>
      <c r="B252" s="17"/>
      <c r="C252" s="16"/>
      <c r="D252" s="15"/>
      <c r="E252" s="15"/>
    </row>
    <row r="253" customFormat="false" ht="15" hidden="false" customHeight="false" outlineLevel="0" collapsed="false">
      <c r="A253" s="15"/>
      <c r="B253" s="17"/>
      <c r="C253" s="16"/>
      <c r="D253" s="15"/>
      <c r="E253" s="15"/>
    </row>
    <row r="254" customFormat="false" ht="15" hidden="false" customHeight="false" outlineLevel="0" collapsed="false">
      <c r="A254" s="15"/>
      <c r="B254" s="17"/>
      <c r="C254" s="16"/>
      <c r="D254" s="15"/>
      <c r="E254" s="15"/>
    </row>
    <row r="255" customFormat="false" ht="15" hidden="false" customHeight="false" outlineLevel="0" collapsed="false">
      <c r="A255" s="15"/>
      <c r="B255" s="17"/>
      <c r="C255" s="16"/>
      <c r="D255" s="15"/>
      <c r="E255" s="15"/>
    </row>
    <row r="256" customFormat="false" ht="15" hidden="false" customHeight="false" outlineLevel="0" collapsed="false">
      <c r="A256" s="15"/>
      <c r="B256" s="17"/>
      <c r="C256" s="16"/>
      <c r="D256" s="15"/>
      <c r="E256" s="15"/>
    </row>
    <row r="257" customFormat="false" ht="15" hidden="false" customHeight="false" outlineLevel="0" collapsed="false">
      <c r="A257" s="15"/>
      <c r="B257" s="17"/>
      <c r="C257" s="16"/>
      <c r="D257" s="15"/>
      <c r="E257" s="15"/>
    </row>
    <row r="258" customFormat="false" ht="15" hidden="false" customHeight="false" outlineLevel="0" collapsed="false">
      <c r="A258" s="15"/>
      <c r="B258" s="17"/>
      <c r="C258" s="16"/>
      <c r="D258" s="15"/>
      <c r="E258" s="15"/>
    </row>
    <row r="259" customFormat="false" ht="15" hidden="false" customHeight="false" outlineLevel="0" collapsed="false">
      <c r="A259" s="15"/>
      <c r="B259" s="17"/>
      <c r="C259" s="16"/>
      <c r="D259" s="15"/>
      <c r="E259" s="15"/>
    </row>
    <row r="260" customFormat="false" ht="15" hidden="false" customHeight="false" outlineLevel="0" collapsed="false">
      <c r="A260" s="15"/>
      <c r="B260" s="17"/>
      <c r="C260" s="16"/>
      <c r="D260" s="15"/>
      <c r="E260" s="15"/>
    </row>
    <row r="261" customFormat="false" ht="15" hidden="false" customHeight="false" outlineLevel="0" collapsed="false">
      <c r="A261" s="15"/>
      <c r="B261" s="17"/>
      <c r="C261" s="16"/>
      <c r="D261" s="15"/>
      <c r="E261" s="15"/>
    </row>
    <row r="262" customFormat="false" ht="15" hidden="false" customHeight="false" outlineLevel="0" collapsed="false">
      <c r="A262" s="15"/>
      <c r="B262" s="17"/>
      <c r="C262" s="16"/>
      <c r="D262" s="15"/>
      <c r="E262" s="15"/>
    </row>
    <row r="263" customFormat="false" ht="15" hidden="false" customHeight="false" outlineLevel="0" collapsed="false">
      <c r="A263" s="15"/>
      <c r="B263" s="17"/>
      <c r="C263" s="16"/>
      <c r="D263" s="15"/>
      <c r="E263" s="15"/>
    </row>
    <row r="264" customFormat="false" ht="15" hidden="false" customHeight="false" outlineLevel="0" collapsed="false">
      <c r="A264" s="15"/>
      <c r="B264" s="17"/>
      <c r="C264" s="16"/>
      <c r="D264" s="15"/>
      <c r="E264" s="15"/>
    </row>
    <row r="265" customFormat="false" ht="15" hidden="false" customHeight="false" outlineLevel="0" collapsed="false">
      <c r="A265" s="15"/>
      <c r="B265" s="17"/>
      <c r="C265" s="16"/>
      <c r="D265" s="15"/>
      <c r="E265" s="15"/>
    </row>
    <row r="266" customFormat="false" ht="15" hidden="false" customHeight="false" outlineLevel="0" collapsed="false">
      <c r="A266" s="15"/>
      <c r="B266" s="17"/>
      <c r="C266" s="16"/>
      <c r="D266" s="15"/>
      <c r="E266" s="15"/>
    </row>
    <row r="267" customFormat="false" ht="15" hidden="false" customHeight="false" outlineLevel="0" collapsed="false">
      <c r="A267" s="15"/>
      <c r="B267" s="17"/>
      <c r="C267" s="16"/>
      <c r="D267" s="15"/>
      <c r="E267" s="15"/>
    </row>
    <row r="268" customFormat="false" ht="15" hidden="false" customHeight="false" outlineLevel="0" collapsed="false">
      <c r="A268" s="15"/>
      <c r="B268" s="17"/>
      <c r="C268" s="16"/>
      <c r="D268" s="15"/>
      <c r="E268" s="15"/>
    </row>
    <row r="269" customFormat="false" ht="15" hidden="false" customHeight="false" outlineLevel="0" collapsed="false">
      <c r="A269" s="15"/>
      <c r="B269" s="17"/>
      <c r="C269" s="16"/>
      <c r="D269" s="15"/>
      <c r="E269" s="15"/>
    </row>
    <row r="270" customFormat="false" ht="15" hidden="false" customHeight="false" outlineLevel="0" collapsed="false">
      <c r="A270" s="15"/>
      <c r="B270" s="17"/>
      <c r="C270" s="16"/>
      <c r="D270" s="15"/>
      <c r="E270" s="15"/>
    </row>
    <row r="271" customFormat="false" ht="15" hidden="false" customHeight="false" outlineLevel="0" collapsed="false">
      <c r="A271" s="15"/>
      <c r="B271" s="17"/>
      <c r="C271" s="16"/>
      <c r="D271" s="15"/>
      <c r="E271" s="15"/>
    </row>
    <row r="272" customFormat="false" ht="15" hidden="false" customHeight="false" outlineLevel="0" collapsed="false">
      <c r="A272" s="15"/>
      <c r="B272" s="17"/>
      <c r="C272" s="16"/>
      <c r="D272" s="15"/>
      <c r="E272" s="15"/>
    </row>
    <row r="273" customFormat="false" ht="15" hidden="false" customHeight="false" outlineLevel="0" collapsed="false">
      <c r="A273" s="15"/>
      <c r="B273" s="17"/>
      <c r="C273" s="16"/>
      <c r="D273" s="15"/>
      <c r="E273" s="15"/>
    </row>
    <row r="274" customFormat="false" ht="15" hidden="false" customHeight="false" outlineLevel="0" collapsed="false">
      <c r="A274" s="15"/>
      <c r="B274" s="17"/>
      <c r="C274" s="16"/>
      <c r="D274" s="15"/>
      <c r="E274" s="15"/>
    </row>
    <row r="275" customFormat="false" ht="15" hidden="false" customHeight="false" outlineLevel="0" collapsed="false">
      <c r="A275" s="15"/>
      <c r="B275" s="17"/>
      <c r="C275" s="16"/>
      <c r="D275" s="15"/>
      <c r="E275" s="15"/>
    </row>
    <row r="276" customFormat="false" ht="15" hidden="false" customHeight="false" outlineLevel="0" collapsed="false">
      <c r="A276" s="15"/>
      <c r="B276" s="17"/>
      <c r="C276" s="16"/>
      <c r="D276" s="15"/>
      <c r="E276" s="15"/>
    </row>
    <row r="277" customFormat="false" ht="15" hidden="false" customHeight="false" outlineLevel="0" collapsed="false">
      <c r="A277" s="15"/>
      <c r="B277" s="17"/>
      <c r="C277" s="16"/>
      <c r="D277" s="15"/>
      <c r="E277" s="15"/>
    </row>
    <row r="278" customFormat="false" ht="15" hidden="false" customHeight="false" outlineLevel="0" collapsed="false">
      <c r="A278" s="15"/>
      <c r="B278" s="17"/>
      <c r="C278" s="16"/>
      <c r="D278" s="15"/>
      <c r="E278" s="15"/>
    </row>
    <row r="279" customFormat="false" ht="15" hidden="false" customHeight="false" outlineLevel="0" collapsed="false">
      <c r="A279" s="15"/>
      <c r="B279" s="17"/>
      <c r="C279" s="16"/>
      <c r="D279" s="15"/>
      <c r="E279" s="15"/>
    </row>
    <row r="280" customFormat="false" ht="15" hidden="false" customHeight="false" outlineLevel="0" collapsed="false">
      <c r="A280" s="15"/>
      <c r="B280" s="17"/>
      <c r="C280" s="16"/>
      <c r="D280" s="15"/>
      <c r="E280" s="15"/>
    </row>
    <row r="281" customFormat="false" ht="15" hidden="false" customHeight="false" outlineLevel="0" collapsed="false">
      <c r="A281" s="15"/>
      <c r="B281" s="17"/>
      <c r="C281" s="16"/>
      <c r="D281" s="15"/>
      <c r="E281" s="15"/>
    </row>
    <row r="282" customFormat="false" ht="15" hidden="false" customHeight="false" outlineLevel="0" collapsed="false">
      <c r="A282" s="15"/>
      <c r="B282" s="17"/>
      <c r="C282" s="16"/>
      <c r="D282" s="15"/>
      <c r="E282" s="15"/>
    </row>
    <row r="283" customFormat="false" ht="15" hidden="false" customHeight="false" outlineLevel="0" collapsed="false">
      <c r="A283" s="15"/>
      <c r="B283" s="17"/>
      <c r="C283" s="16"/>
      <c r="D283" s="15"/>
      <c r="E283" s="15"/>
    </row>
    <row r="284" customFormat="false" ht="15" hidden="false" customHeight="false" outlineLevel="0" collapsed="false">
      <c r="A284" s="15"/>
      <c r="B284" s="17"/>
      <c r="C284" s="16"/>
      <c r="D284" s="15"/>
      <c r="E284" s="15"/>
    </row>
    <row r="285" customFormat="false" ht="15" hidden="false" customHeight="false" outlineLevel="0" collapsed="false">
      <c r="A285" s="15"/>
      <c r="B285" s="17"/>
      <c r="C285" s="16"/>
      <c r="D285" s="15"/>
      <c r="E285" s="15"/>
    </row>
    <row r="286" customFormat="false" ht="15" hidden="false" customHeight="false" outlineLevel="0" collapsed="false">
      <c r="A286" s="15"/>
      <c r="B286" s="17"/>
      <c r="C286" s="16"/>
      <c r="D286" s="15"/>
      <c r="E286" s="15"/>
    </row>
    <row r="287" customFormat="false" ht="15" hidden="false" customHeight="false" outlineLevel="0" collapsed="false">
      <c r="A287" s="15"/>
      <c r="B287" s="17"/>
      <c r="C287" s="16"/>
      <c r="D287" s="15"/>
      <c r="E287" s="15"/>
    </row>
    <row r="288" customFormat="false" ht="15" hidden="false" customHeight="false" outlineLevel="0" collapsed="false">
      <c r="A288" s="15"/>
      <c r="B288" s="17"/>
      <c r="C288" s="16"/>
      <c r="D288" s="15"/>
      <c r="E288" s="15"/>
    </row>
    <row r="289" customFormat="false" ht="15" hidden="false" customHeight="false" outlineLevel="0" collapsed="false">
      <c r="A289" s="15"/>
      <c r="B289" s="17"/>
      <c r="C289" s="16"/>
      <c r="D289" s="15"/>
      <c r="E289" s="15"/>
    </row>
    <row r="290" customFormat="false" ht="15" hidden="false" customHeight="false" outlineLevel="0" collapsed="false">
      <c r="A290" s="15"/>
      <c r="B290" s="17"/>
      <c r="C290" s="16"/>
      <c r="D290" s="15"/>
      <c r="E290" s="15"/>
    </row>
    <row r="291" customFormat="false" ht="15" hidden="false" customHeight="false" outlineLevel="0" collapsed="false">
      <c r="A291" s="15"/>
      <c r="B291" s="17"/>
      <c r="C291" s="16"/>
      <c r="D291" s="15"/>
      <c r="E291" s="15"/>
    </row>
    <row r="292" customFormat="false" ht="15" hidden="false" customHeight="false" outlineLevel="0" collapsed="false">
      <c r="A292" s="15"/>
      <c r="B292" s="17"/>
      <c r="C292" s="16"/>
      <c r="D292" s="15"/>
      <c r="E292" s="15"/>
    </row>
    <row r="293" customFormat="false" ht="15" hidden="false" customHeight="false" outlineLevel="0" collapsed="false">
      <c r="A293" s="15"/>
      <c r="B293" s="17"/>
      <c r="C293" s="16"/>
      <c r="D293" s="15"/>
      <c r="E293" s="15"/>
    </row>
    <row r="294" customFormat="false" ht="15" hidden="false" customHeight="false" outlineLevel="0" collapsed="false">
      <c r="A294" s="15"/>
      <c r="B294" s="17"/>
      <c r="C294" s="16"/>
      <c r="D294" s="15"/>
      <c r="E294" s="15"/>
    </row>
    <row r="295" customFormat="false" ht="15" hidden="false" customHeight="false" outlineLevel="0" collapsed="false">
      <c r="A295" s="15"/>
      <c r="B295" s="17"/>
      <c r="C295" s="16"/>
      <c r="D295" s="15"/>
      <c r="E295" s="15"/>
    </row>
    <row r="296" customFormat="false" ht="15" hidden="false" customHeight="false" outlineLevel="0" collapsed="false">
      <c r="A296" s="15"/>
      <c r="B296" s="17"/>
      <c r="C296" s="16"/>
      <c r="D296" s="15"/>
      <c r="E296" s="15"/>
    </row>
    <row r="297" customFormat="false" ht="15" hidden="false" customHeight="false" outlineLevel="0" collapsed="false">
      <c r="A297" s="15"/>
      <c r="B297" s="17"/>
      <c r="C297" s="16"/>
      <c r="D297" s="15"/>
      <c r="E297" s="15"/>
    </row>
    <row r="298" customFormat="false" ht="15" hidden="false" customHeight="false" outlineLevel="0" collapsed="false">
      <c r="A298" s="15"/>
      <c r="B298" s="17"/>
      <c r="C298" s="16"/>
      <c r="D298" s="15"/>
      <c r="E298" s="15"/>
    </row>
    <row r="299" customFormat="false" ht="15" hidden="false" customHeight="false" outlineLevel="0" collapsed="false">
      <c r="A299" s="15"/>
      <c r="B299" s="17"/>
      <c r="C299" s="16"/>
      <c r="D299" s="15"/>
      <c r="E299" s="15"/>
    </row>
    <row r="300" customFormat="false" ht="15" hidden="false" customHeight="false" outlineLevel="0" collapsed="false">
      <c r="A300" s="15"/>
      <c r="B300" s="17"/>
      <c r="C300" s="16"/>
      <c r="D300" s="15"/>
      <c r="E300" s="15"/>
    </row>
    <row r="301" customFormat="false" ht="15" hidden="false" customHeight="false" outlineLevel="0" collapsed="false">
      <c r="A301" s="15"/>
      <c r="B301" s="17"/>
      <c r="C301" s="16"/>
      <c r="D301" s="15"/>
      <c r="E301" s="15"/>
    </row>
    <row r="302" customFormat="false" ht="15" hidden="false" customHeight="false" outlineLevel="0" collapsed="false">
      <c r="A302" s="15"/>
      <c r="B302" s="17"/>
      <c r="C302" s="16"/>
      <c r="D302" s="15"/>
      <c r="E302" s="15"/>
    </row>
    <row r="303" customFormat="false" ht="15" hidden="false" customHeight="false" outlineLevel="0" collapsed="false">
      <c r="A303" s="15"/>
      <c r="B303" s="17"/>
      <c r="C303" s="16"/>
      <c r="D303" s="15"/>
      <c r="E303" s="15"/>
    </row>
    <row r="304" customFormat="false" ht="15" hidden="false" customHeight="false" outlineLevel="0" collapsed="false">
      <c r="A304" s="15"/>
      <c r="B304" s="17"/>
      <c r="C304" s="16"/>
      <c r="D304" s="15"/>
      <c r="E304" s="15"/>
    </row>
    <row r="305" customFormat="false" ht="15" hidden="false" customHeight="false" outlineLevel="0" collapsed="false">
      <c r="A305" s="15"/>
      <c r="B305" s="17"/>
      <c r="C305" s="16"/>
      <c r="D305" s="15"/>
      <c r="E305" s="15"/>
    </row>
    <row r="306" customFormat="false" ht="15" hidden="false" customHeight="false" outlineLevel="0" collapsed="false">
      <c r="A306" s="15"/>
      <c r="B306" s="17"/>
      <c r="C306" s="16"/>
      <c r="D306" s="15"/>
      <c r="E306" s="15"/>
    </row>
    <row r="307" customFormat="false" ht="15" hidden="false" customHeight="false" outlineLevel="0" collapsed="false">
      <c r="A307" s="15"/>
      <c r="B307" s="17"/>
      <c r="C307" s="16"/>
      <c r="D307" s="15"/>
      <c r="E307" s="15"/>
    </row>
    <row r="308" customFormat="false" ht="15" hidden="false" customHeight="false" outlineLevel="0" collapsed="false">
      <c r="A308" s="15"/>
      <c r="B308" s="17"/>
      <c r="C308" s="16"/>
      <c r="D308" s="15"/>
      <c r="E308" s="15"/>
    </row>
    <row r="309" customFormat="false" ht="15" hidden="false" customHeight="false" outlineLevel="0" collapsed="false">
      <c r="A309" s="15"/>
      <c r="B309" s="17"/>
      <c r="C309" s="16"/>
      <c r="D309" s="15"/>
      <c r="E309" s="15"/>
    </row>
    <row r="310" customFormat="false" ht="15" hidden="false" customHeight="false" outlineLevel="0" collapsed="false">
      <c r="A310" s="15"/>
      <c r="B310" s="17"/>
      <c r="C310" s="16"/>
      <c r="D310" s="15"/>
      <c r="E310" s="15"/>
    </row>
    <row r="311" customFormat="false" ht="15" hidden="false" customHeight="false" outlineLevel="0" collapsed="false">
      <c r="A311" s="15"/>
      <c r="B311" s="17"/>
      <c r="C311" s="16"/>
      <c r="D311" s="15"/>
      <c r="E311" s="15"/>
    </row>
    <row r="312" customFormat="false" ht="15" hidden="false" customHeight="false" outlineLevel="0" collapsed="false">
      <c r="A312" s="15"/>
      <c r="B312" s="17"/>
      <c r="C312" s="16"/>
      <c r="D312" s="15"/>
      <c r="E312" s="15"/>
    </row>
    <row r="313" customFormat="false" ht="15" hidden="false" customHeight="false" outlineLevel="0" collapsed="false">
      <c r="A313" s="15"/>
      <c r="B313" s="17"/>
      <c r="C313" s="16"/>
      <c r="D313" s="15"/>
      <c r="E313" s="15"/>
    </row>
    <row r="314" customFormat="false" ht="15" hidden="false" customHeight="false" outlineLevel="0" collapsed="false">
      <c r="A314" s="15"/>
      <c r="B314" s="17"/>
      <c r="C314" s="16"/>
      <c r="D314" s="15"/>
      <c r="E314" s="15"/>
    </row>
    <row r="315" customFormat="false" ht="15" hidden="false" customHeight="false" outlineLevel="0" collapsed="false">
      <c r="A315" s="15"/>
      <c r="B315" s="17"/>
      <c r="C315" s="16"/>
      <c r="D315" s="15"/>
      <c r="E315" s="15"/>
    </row>
    <row r="316" customFormat="false" ht="15" hidden="false" customHeight="false" outlineLevel="0" collapsed="false">
      <c r="A316" s="15"/>
      <c r="B316" s="17"/>
      <c r="C316" s="16"/>
      <c r="D316" s="15"/>
      <c r="E316" s="15"/>
    </row>
    <row r="317" customFormat="false" ht="15" hidden="false" customHeight="false" outlineLevel="0" collapsed="false">
      <c r="A317" s="15"/>
      <c r="B317" s="17"/>
      <c r="C317" s="16"/>
      <c r="D317" s="15"/>
      <c r="E317" s="15"/>
    </row>
    <row r="318" customFormat="false" ht="15" hidden="false" customHeight="false" outlineLevel="0" collapsed="false">
      <c r="A318" s="15"/>
      <c r="B318" s="17"/>
      <c r="C318" s="16"/>
      <c r="D318" s="15"/>
      <c r="E318" s="15"/>
    </row>
    <row r="319" customFormat="false" ht="15" hidden="false" customHeight="false" outlineLevel="0" collapsed="false">
      <c r="A319" s="15"/>
      <c r="B319" s="17"/>
      <c r="C319" s="16"/>
      <c r="D319" s="15"/>
      <c r="E319" s="15"/>
    </row>
    <row r="320" customFormat="false" ht="15" hidden="false" customHeight="false" outlineLevel="0" collapsed="false">
      <c r="A320" s="15"/>
      <c r="B320" s="17"/>
      <c r="C320" s="16"/>
      <c r="D320" s="15"/>
      <c r="E320" s="15"/>
    </row>
    <row r="321" customFormat="false" ht="15" hidden="false" customHeight="false" outlineLevel="0" collapsed="false">
      <c r="A321" s="15"/>
      <c r="B321" s="17"/>
      <c r="C321" s="16"/>
      <c r="D321" s="15"/>
      <c r="E321" s="15"/>
    </row>
    <row r="322" customFormat="false" ht="15" hidden="false" customHeight="false" outlineLevel="0" collapsed="false">
      <c r="A322" s="15"/>
      <c r="B322" s="17"/>
      <c r="C322" s="16"/>
      <c r="D322" s="15"/>
      <c r="E322" s="15"/>
    </row>
    <row r="323" customFormat="false" ht="15" hidden="false" customHeight="false" outlineLevel="0" collapsed="false">
      <c r="A323" s="15"/>
      <c r="B323" s="17"/>
      <c r="C323" s="16"/>
      <c r="D323" s="15"/>
      <c r="E323" s="15"/>
    </row>
    <row r="324" customFormat="false" ht="15" hidden="false" customHeight="false" outlineLevel="0" collapsed="false">
      <c r="A324" s="15"/>
      <c r="B324" s="17"/>
      <c r="C324" s="16"/>
      <c r="D324" s="15"/>
      <c r="E324" s="15"/>
    </row>
    <row r="325" customFormat="false" ht="15" hidden="false" customHeight="false" outlineLevel="0" collapsed="false">
      <c r="A325" s="15"/>
      <c r="B325" s="17"/>
      <c r="C325" s="16"/>
      <c r="D325" s="15"/>
      <c r="E325" s="15"/>
    </row>
    <row r="326" customFormat="false" ht="15" hidden="false" customHeight="false" outlineLevel="0" collapsed="false">
      <c r="A326" s="15"/>
      <c r="B326" s="17"/>
      <c r="C326" s="16"/>
      <c r="D326" s="15"/>
      <c r="E326" s="15"/>
    </row>
    <row r="327" customFormat="false" ht="15" hidden="false" customHeight="false" outlineLevel="0" collapsed="false">
      <c r="A327" s="15"/>
      <c r="B327" s="17"/>
      <c r="C327" s="16"/>
      <c r="D327" s="15"/>
      <c r="E327" s="15"/>
    </row>
    <row r="328" customFormat="false" ht="15" hidden="false" customHeight="false" outlineLevel="0" collapsed="false">
      <c r="A328" s="15"/>
      <c r="B328" s="17"/>
      <c r="C328" s="16"/>
      <c r="D328" s="15"/>
      <c r="E328" s="15"/>
    </row>
    <row r="329" customFormat="false" ht="15" hidden="false" customHeight="false" outlineLevel="0" collapsed="false">
      <c r="A329" s="15"/>
      <c r="B329" s="17"/>
      <c r="C329" s="16"/>
      <c r="D329" s="15"/>
      <c r="E329" s="15"/>
    </row>
    <row r="330" customFormat="false" ht="15" hidden="false" customHeight="false" outlineLevel="0" collapsed="false">
      <c r="A330" s="15"/>
      <c r="B330" s="17"/>
      <c r="C330" s="16"/>
      <c r="D330" s="15"/>
      <c r="E330" s="15"/>
    </row>
    <row r="331" customFormat="false" ht="15" hidden="false" customHeight="false" outlineLevel="0" collapsed="false">
      <c r="A331" s="15"/>
      <c r="B331" s="17"/>
      <c r="C331" s="16"/>
      <c r="D331" s="15"/>
      <c r="E331" s="15"/>
    </row>
    <row r="332" customFormat="false" ht="15" hidden="false" customHeight="false" outlineLevel="0" collapsed="false">
      <c r="A332" s="15"/>
      <c r="B332" s="17"/>
      <c r="C332" s="16"/>
      <c r="D332" s="15"/>
      <c r="E332" s="15"/>
    </row>
    <row r="333" customFormat="false" ht="15" hidden="false" customHeight="false" outlineLevel="0" collapsed="false">
      <c r="A333" s="15"/>
      <c r="B333" s="17"/>
      <c r="C333" s="16"/>
      <c r="D333" s="15"/>
      <c r="E333" s="15"/>
    </row>
    <row r="334" customFormat="false" ht="15" hidden="false" customHeight="false" outlineLevel="0" collapsed="false">
      <c r="A334" s="15"/>
      <c r="B334" s="17"/>
      <c r="C334" s="16"/>
      <c r="D334" s="15"/>
      <c r="E334" s="15"/>
    </row>
    <row r="335" customFormat="false" ht="15" hidden="false" customHeight="false" outlineLevel="0" collapsed="false">
      <c r="A335" s="15"/>
      <c r="B335" s="17"/>
      <c r="C335" s="16"/>
      <c r="D335" s="15"/>
      <c r="E335" s="15"/>
    </row>
    <row r="336" customFormat="false" ht="15" hidden="false" customHeight="false" outlineLevel="0" collapsed="false">
      <c r="A336" s="15"/>
      <c r="B336" s="17"/>
      <c r="C336" s="16"/>
      <c r="D336" s="15"/>
      <c r="E336" s="15"/>
    </row>
    <row r="337" customFormat="false" ht="15" hidden="false" customHeight="false" outlineLevel="0" collapsed="false">
      <c r="A337" s="15"/>
      <c r="B337" s="17"/>
      <c r="C337" s="16"/>
      <c r="D337" s="15"/>
      <c r="E337" s="15"/>
    </row>
    <row r="338" customFormat="false" ht="15" hidden="false" customHeight="false" outlineLevel="0" collapsed="false">
      <c r="A338" s="15"/>
      <c r="B338" s="17"/>
      <c r="C338" s="16"/>
      <c r="D338" s="15"/>
      <c r="E338" s="15"/>
    </row>
    <row r="339" customFormat="false" ht="15" hidden="false" customHeight="false" outlineLevel="0" collapsed="false">
      <c r="A339" s="15"/>
      <c r="B339" s="17"/>
      <c r="C339" s="16"/>
      <c r="D339" s="15"/>
      <c r="E339" s="15"/>
    </row>
    <row r="340" customFormat="false" ht="15" hidden="false" customHeight="false" outlineLevel="0" collapsed="false">
      <c r="A340" s="15"/>
      <c r="B340" s="17"/>
      <c r="C340" s="16"/>
      <c r="D340" s="15"/>
      <c r="E340" s="15"/>
    </row>
    <row r="341" customFormat="false" ht="15" hidden="false" customHeight="false" outlineLevel="0" collapsed="false">
      <c r="A341" s="15"/>
      <c r="B341" s="17"/>
      <c r="C341" s="16"/>
      <c r="D341" s="15"/>
      <c r="E341" s="15"/>
    </row>
    <row r="342" customFormat="false" ht="15" hidden="false" customHeight="false" outlineLevel="0" collapsed="false">
      <c r="A342" s="15"/>
      <c r="B342" s="17"/>
      <c r="C342" s="16"/>
      <c r="D342" s="15"/>
      <c r="E342" s="15"/>
    </row>
    <row r="343" customFormat="false" ht="15" hidden="false" customHeight="false" outlineLevel="0" collapsed="false">
      <c r="A343" s="15"/>
      <c r="B343" s="17"/>
      <c r="C343" s="16"/>
      <c r="D343" s="15"/>
      <c r="E343" s="15"/>
    </row>
    <row r="344" customFormat="false" ht="15" hidden="false" customHeight="false" outlineLevel="0" collapsed="false">
      <c r="A344" s="15"/>
      <c r="B344" s="17"/>
      <c r="C344" s="16"/>
      <c r="D344" s="15"/>
      <c r="E344" s="15"/>
    </row>
    <row r="345" customFormat="false" ht="15" hidden="false" customHeight="false" outlineLevel="0" collapsed="false">
      <c r="A345" s="15"/>
      <c r="B345" s="17"/>
      <c r="C345" s="16"/>
      <c r="D345" s="15"/>
      <c r="E345" s="15"/>
    </row>
    <row r="346" customFormat="false" ht="15" hidden="false" customHeight="false" outlineLevel="0" collapsed="false">
      <c r="A346" s="15"/>
      <c r="B346" s="17"/>
      <c r="C346" s="16"/>
      <c r="D346" s="15"/>
      <c r="E346" s="15"/>
    </row>
    <row r="347" customFormat="false" ht="15" hidden="false" customHeight="false" outlineLevel="0" collapsed="false">
      <c r="A347" s="15"/>
      <c r="B347" s="17"/>
      <c r="C347" s="16"/>
      <c r="D347" s="15"/>
      <c r="E347" s="15"/>
    </row>
    <row r="348" customFormat="false" ht="15" hidden="false" customHeight="false" outlineLevel="0" collapsed="false">
      <c r="A348" s="15"/>
      <c r="B348" s="17"/>
      <c r="C348" s="16"/>
      <c r="D348" s="15"/>
      <c r="E348" s="15"/>
    </row>
    <row r="349" customFormat="false" ht="15" hidden="false" customHeight="false" outlineLevel="0" collapsed="false">
      <c r="A349" s="15"/>
      <c r="B349" s="17"/>
      <c r="C349" s="16"/>
      <c r="D349" s="15"/>
      <c r="E349" s="15"/>
    </row>
    <row r="350" customFormat="false" ht="15" hidden="false" customHeight="false" outlineLevel="0" collapsed="false">
      <c r="A350" s="15"/>
      <c r="B350" s="17"/>
      <c r="C350" s="16"/>
      <c r="D350" s="15"/>
      <c r="E350" s="15"/>
    </row>
    <row r="351" customFormat="false" ht="15" hidden="false" customHeight="false" outlineLevel="0" collapsed="false">
      <c r="A351" s="15"/>
      <c r="B351" s="17"/>
      <c r="C351" s="16"/>
      <c r="D351" s="15"/>
      <c r="E351" s="15"/>
    </row>
    <row r="352" customFormat="false" ht="15" hidden="false" customHeight="false" outlineLevel="0" collapsed="false">
      <c r="A352" s="15"/>
      <c r="B352" s="17"/>
      <c r="C352" s="16"/>
      <c r="D352" s="15"/>
      <c r="E352" s="15"/>
    </row>
    <row r="353" customFormat="false" ht="15" hidden="false" customHeight="false" outlineLevel="0" collapsed="false">
      <c r="A353" s="15"/>
      <c r="B353" s="17"/>
      <c r="C353" s="16"/>
      <c r="D353" s="15"/>
      <c r="E353" s="15"/>
    </row>
    <row r="354" customFormat="false" ht="15" hidden="false" customHeight="false" outlineLevel="0" collapsed="false">
      <c r="A354" s="15"/>
      <c r="B354" s="17"/>
      <c r="C354" s="16"/>
      <c r="D354" s="15"/>
      <c r="E354" s="15"/>
    </row>
    <row r="355" customFormat="false" ht="15" hidden="false" customHeight="false" outlineLevel="0" collapsed="false">
      <c r="A355" s="15"/>
      <c r="B355" s="17"/>
      <c r="C355" s="16"/>
      <c r="D355" s="15"/>
      <c r="E355" s="15"/>
    </row>
    <row r="356" customFormat="false" ht="15" hidden="false" customHeight="false" outlineLevel="0" collapsed="false">
      <c r="A356" s="15"/>
      <c r="B356" s="17"/>
      <c r="C356" s="16"/>
      <c r="D356" s="15"/>
      <c r="E356" s="15"/>
    </row>
    <row r="357" customFormat="false" ht="15" hidden="false" customHeight="false" outlineLevel="0" collapsed="false">
      <c r="A357" s="15"/>
      <c r="B357" s="17"/>
      <c r="C357" s="16"/>
      <c r="D357" s="15"/>
      <c r="E357" s="15"/>
    </row>
    <row r="358" customFormat="false" ht="15" hidden="false" customHeight="false" outlineLevel="0" collapsed="false">
      <c r="A358" s="15"/>
      <c r="B358" s="17"/>
      <c r="C358" s="16"/>
      <c r="D358" s="15"/>
      <c r="E358" s="15"/>
    </row>
    <row r="359" customFormat="false" ht="15" hidden="false" customHeight="false" outlineLevel="0" collapsed="false">
      <c r="A359" s="15"/>
      <c r="B359" s="17"/>
      <c r="C359" s="16"/>
      <c r="D359" s="15"/>
      <c r="E359" s="15"/>
    </row>
    <row r="360" customFormat="false" ht="15" hidden="false" customHeight="false" outlineLevel="0" collapsed="false">
      <c r="A360" s="15"/>
      <c r="B360" s="17"/>
      <c r="C360" s="16"/>
      <c r="D360" s="15"/>
      <c r="E360" s="15"/>
    </row>
    <row r="361" customFormat="false" ht="15" hidden="false" customHeight="false" outlineLevel="0" collapsed="false">
      <c r="A361" s="15"/>
      <c r="B361" s="17"/>
      <c r="C361" s="16"/>
      <c r="D361" s="15"/>
      <c r="E361" s="15"/>
    </row>
    <row r="362" customFormat="false" ht="15" hidden="false" customHeight="false" outlineLevel="0" collapsed="false">
      <c r="A362" s="15"/>
      <c r="B362" s="17"/>
      <c r="C362" s="16"/>
      <c r="D362" s="15"/>
      <c r="E362" s="15"/>
    </row>
    <row r="363" customFormat="false" ht="15" hidden="false" customHeight="false" outlineLevel="0" collapsed="false">
      <c r="A363" s="15"/>
      <c r="B363" s="17"/>
      <c r="C363" s="16"/>
      <c r="D363" s="15"/>
      <c r="E363" s="15"/>
    </row>
    <row r="364" customFormat="false" ht="15" hidden="false" customHeight="false" outlineLevel="0" collapsed="false">
      <c r="A364" s="15"/>
      <c r="B364" s="17"/>
      <c r="C364" s="16"/>
      <c r="D364" s="15"/>
      <c r="E364" s="15"/>
    </row>
    <row r="365" customFormat="false" ht="15" hidden="false" customHeight="false" outlineLevel="0" collapsed="false">
      <c r="A365" s="15"/>
      <c r="B365" s="17"/>
      <c r="C365" s="16"/>
      <c r="D365" s="15"/>
      <c r="E365" s="15"/>
    </row>
    <row r="366" customFormat="false" ht="15" hidden="false" customHeight="false" outlineLevel="0" collapsed="false">
      <c r="A366" s="15"/>
      <c r="B366" s="17"/>
      <c r="C366" s="16"/>
      <c r="D366" s="15"/>
      <c r="E366" s="15"/>
    </row>
    <row r="367" customFormat="false" ht="15" hidden="false" customHeight="false" outlineLevel="0" collapsed="false">
      <c r="A367" s="15"/>
      <c r="B367" s="17"/>
      <c r="C367" s="16"/>
      <c r="D367" s="15"/>
      <c r="E367" s="15"/>
    </row>
    <row r="368" customFormat="false" ht="15" hidden="false" customHeight="false" outlineLevel="0" collapsed="false">
      <c r="A368" s="15"/>
      <c r="B368" s="17"/>
      <c r="C368" s="16"/>
      <c r="D368" s="15"/>
      <c r="E368" s="15"/>
    </row>
    <row r="369" customFormat="false" ht="15" hidden="false" customHeight="false" outlineLevel="0" collapsed="false">
      <c r="A369" s="15"/>
      <c r="B369" s="17"/>
      <c r="C369" s="16"/>
      <c r="D369" s="15"/>
      <c r="E369" s="15"/>
    </row>
    <row r="370" customFormat="false" ht="15" hidden="false" customHeight="false" outlineLevel="0" collapsed="false">
      <c r="A370" s="15"/>
      <c r="B370" s="17"/>
      <c r="C370" s="16"/>
      <c r="D370" s="15"/>
      <c r="E370" s="15"/>
    </row>
    <row r="371" customFormat="false" ht="15" hidden="false" customHeight="false" outlineLevel="0" collapsed="false">
      <c r="A371" s="15"/>
      <c r="B371" s="17"/>
      <c r="C371" s="16"/>
      <c r="D371" s="15"/>
      <c r="E371" s="15"/>
    </row>
    <row r="372" customFormat="false" ht="15" hidden="false" customHeight="false" outlineLevel="0" collapsed="false">
      <c r="A372" s="15"/>
      <c r="B372" s="17"/>
      <c r="C372" s="16"/>
      <c r="D372" s="15"/>
      <c r="E372" s="15"/>
    </row>
    <row r="373" customFormat="false" ht="15" hidden="false" customHeight="false" outlineLevel="0" collapsed="false">
      <c r="A373" s="15"/>
      <c r="B373" s="17"/>
      <c r="C373" s="16"/>
      <c r="D373" s="15"/>
      <c r="E373" s="15"/>
    </row>
    <row r="374" customFormat="false" ht="15" hidden="false" customHeight="false" outlineLevel="0" collapsed="false">
      <c r="A374" s="15"/>
      <c r="B374" s="17"/>
      <c r="C374" s="16"/>
      <c r="D374" s="15"/>
      <c r="E374" s="15"/>
    </row>
    <row r="375" customFormat="false" ht="15" hidden="false" customHeight="false" outlineLevel="0" collapsed="false">
      <c r="A375" s="15"/>
      <c r="B375" s="17"/>
      <c r="C375" s="16"/>
      <c r="D375" s="15"/>
      <c r="E375" s="15"/>
    </row>
    <row r="376" customFormat="false" ht="15" hidden="false" customHeight="false" outlineLevel="0" collapsed="false">
      <c r="A376" s="15"/>
      <c r="B376" s="17"/>
      <c r="C376" s="16"/>
      <c r="D376" s="15"/>
      <c r="E376" s="15"/>
    </row>
    <row r="377" customFormat="false" ht="15" hidden="false" customHeight="false" outlineLevel="0" collapsed="false">
      <c r="A377" s="15"/>
      <c r="B377" s="17"/>
      <c r="C377" s="16"/>
      <c r="D377" s="15"/>
      <c r="E377" s="15"/>
    </row>
    <row r="378" customFormat="false" ht="15" hidden="false" customHeight="false" outlineLevel="0" collapsed="false">
      <c r="A378" s="15"/>
      <c r="B378" s="17"/>
      <c r="C378" s="16"/>
      <c r="D378" s="15"/>
      <c r="E378" s="15"/>
    </row>
    <row r="379" customFormat="false" ht="15" hidden="false" customHeight="false" outlineLevel="0" collapsed="false">
      <c r="A379" s="15"/>
      <c r="B379" s="17"/>
      <c r="C379" s="16"/>
      <c r="D379" s="15"/>
      <c r="E379" s="15"/>
    </row>
    <row r="380" customFormat="false" ht="15" hidden="false" customHeight="false" outlineLevel="0" collapsed="false">
      <c r="A380" s="15"/>
      <c r="B380" s="17"/>
      <c r="C380" s="16"/>
      <c r="D380" s="15"/>
      <c r="E380" s="15"/>
    </row>
    <row r="381" customFormat="false" ht="15" hidden="false" customHeight="false" outlineLevel="0" collapsed="false">
      <c r="A381" s="15"/>
      <c r="B381" s="17"/>
      <c r="C381" s="16"/>
      <c r="D381" s="15"/>
      <c r="E381" s="15"/>
    </row>
    <row r="382" customFormat="false" ht="15" hidden="false" customHeight="false" outlineLevel="0" collapsed="false">
      <c r="A382" s="15"/>
      <c r="B382" s="17"/>
      <c r="C382" s="16"/>
      <c r="D382" s="15"/>
      <c r="E382" s="15"/>
    </row>
    <row r="383" customFormat="false" ht="15" hidden="false" customHeight="false" outlineLevel="0" collapsed="false">
      <c r="A383" s="15"/>
      <c r="B383" s="17"/>
      <c r="C383" s="16"/>
      <c r="D383" s="15"/>
      <c r="E383" s="15"/>
    </row>
    <row r="384" customFormat="false" ht="15" hidden="false" customHeight="false" outlineLevel="0" collapsed="false">
      <c r="A384" s="15"/>
      <c r="B384" s="17"/>
      <c r="C384" s="16"/>
      <c r="D384" s="15"/>
      <c r="E384" s="15"/>
    </row>
    <row r="385" customFormat="false" ht="15" hidden="false" customHeight="false" outlineLevel="0" collapsed="false">
      <c r="A385" s="15"/>
      <c r="B385" s="17"/>
      <c r="C385" s="16"/>
      <c r="D385" s="15"/>
      <c r="E385" s="15"/>
    </row>
    <row r="386" customFormat="false" ht="15" hidden="false" customHeight="false" outlineLevel="0" collapsed="false">
      <c r="A386" s="15"/>
      <c r="B386" s="17"/>
      <c r="C386" s="16"/>
      <c r="D386" s="15"/>
      <c r="E386" s="15"/>
    </row>
    <row r="387" customFormat="false" ht="15" hidden="false" customHeight="false" outlineLevel="0" collapsed="false">
      <c r="A387" s="15"/>
      <c r="B387" s="17"/>
      <c r="C387" s="16"/>
      <c r="D387" s="15"/>
      <c r="E387" s="15"/>
    </row>
    <row r="388" customFormat="false" ht="15" hidden="false" customHeight="false" outlineLevel="0" collapsed="false">
      <c r="A388" s="15"/>
      <c r="B388" s="17"/>
      <c r="C388" s="16"/>
      <c r="D388" s="15"/>
      <c r="E388" s="15"/>
    </row>
    <row r="389" customFormat="false" ht="15" hidden="false" customHeight="false" outlineLevel="0" collapsed="false">
      <c r="A389" s="15"/>
      <c r="B389" s="17"/>
      <c r="C389" s="16"/>
      <c r="D389" s="15"/>
      <c r="E389" s="15"/>
    </row>
    <row r="390" customFormat="false" ht="15" hidden="false" customHeight="false" outlineLevel="0" collapsed="false">
      <c r="A390" s="15"/>
      <c r="B390" s="17"/>
      <c r="C390" s="16"/>
      <c r="D390" s="15"/>
      <c r="E390" s="15"/>
    </row>
    <row r="391" customFormat="false" ht="15" hidden="false" customHeight="false" outlineLevel="0" collapsed="false">
      <c r="A391" s="15"/>
      <c r="B391" s="17"/>
      <c r="C391" s="16"/>
      <c r="D391" s="15"/>
      <c r="E391" s="15"/>
    </row>
    <row r="392" customFormat="false" ht="15" hidden="false" customHeight="false" outlineLevel="0" collapsed="false">
      <c r="A392" s="15"/>
      <c r="B392" s="17"/>
      <c r="C392" s="16"/>
      <c r="D392" s="15"/>
      <c r="E392" s="15"/>
    </row>
    <row r="393" customFormat="false" ht="15" hidden="false" customHeight="false" outlineLevel="0" collapsed="false">
      <c r="A393" s="15"/>
      <c r="B393" s="17"/>
      <c r="C393" s="16"/>
      <c r="D393" s="15"/>
      <c r="E393" s="15"/>
    </row>
    <row r="394" customFormat="false" ht="15" hidden="false" customHeight="false" outlineLevel="0" collapsed="false">
      <c r="A394" s="15"/>
      <c r="B394" s="17"/>
      <c r="C394" s="16"/>
      <c r="D394" s="15"/>
      <c r="E394" s="15"/>
    </row>
    <row r="395" customFormat="false" ht="15" hidden="false" customHeight="false" outlineLevel="0" collapsed="false">
      <c r="A395" s="15"/>
      <c r="B395" s="17"/>
      <c r="C395" s="16"/>
      <c r="D395" s="15"/>
      <c r="E395" s="15"/>
    </row>
    <row r="396" customFormat="false" ht="15" hidden="false" customHeight="false" outlineLevel="0" collapsed="false">
      <c r="A396" s="15"/>
      <c r="B396" s="17"/>
      <c r="C396" s="16"/>
      <c r="D396" s="15"/>
      <c r="E396" s="15"/>
    </row>
    <row r="397" customFormat="false" ht="15" hidden="false" customHeight="false" outlineLevel="0" collapsed="false">
      <c r="A397" s="15"/>
      <c r="B397" s="17"/>
      <c r="C397" s="16"/>
      <c r="D397" s="15"/>
      <c r="E397" s="15"/>
    </row>
    <row r="398" customFormat="false" ht="15" hidden="false" customHeight="false" outlineLevel="0" collapsed="false">
      <c r="A398" s="15"/>
      <c r="B398" s="17"/>
      <c r="C398" s="16"/>
      <c r="D398" s="15"/>
      <c r="E398" s="15"/>
    </row>
    <row r="399" customFormat="false" ht="15" hidden="false" customHeight="false" outlineLevel="0" collapsed="false">
      <c r="A399" s="15"/>
      <c r="B399" s="17"/>
      <c r="C399" s="16"/>
      <c r="D399" s="15"/>
      <c r="E399" s="15"/>
    </row>
    <row r="400" customFormat="false" ht="15" hidden="false" customHeight="false" outlineLevel="0" collapsed="false">
      <c r="A400" s="15"/>
      <c r="B400" s="17"/>
      <c r="C400" s="16"/>
      <c r="D400" s="15"/>
      <c r="E400" s="15"/>
    </row>
    <row r="401" customFormat="false" ht="15" hidden="false" customHeight="false" outlineLevel="0" collapsed="false">
      <c r="A401" s="15"/>
      <c r="B401" s="17"/>
      <c r="C401" s="16"/>
      <c r="D401" s="15"/>
      <c r="E401" s="15"/>
    </row>
    <row r="402" customFormat="false" ht="15" hidden="false" customHeight="false" outlineLevel="0" collapsed="false">
      <c r="A402" s="15"/>
      <c r="B402" s="17"/>
      <c r="C402" s="16"/>
      <c r="D402" s="15"/>
      <c r="E402" s="15"/>
    </row>
    <row r="403" customFormat="false" ht="15" hidden="false" customHeight="false" outlineLevel="0" collapsed="false">
      <c r="A403" s="15"/>
      <c r="B403" s="17"/>
      <c r="C403" s="16"/>
      <c r="D403" s="15"/>
      <c r="E403" s="15"/>
    </row>
    <row r="404" customFormat="false" ht="15" hidden="false" customHeight="false" outlineLevel="0" collapsed="false">
      <c r="A404" s="15"/>
      <c r="B404" s="17"/>
      <c r="C404" s="16"/>
      <c r="D404" s="15"/>
      <c r="E404" s="15"/>
    </row>
    <row r="405" customFormat="false" ht="15" hidden="false" customHeight="false" outlineLevel="0" collapsed="false">
      <c r="A405" s="15"/>
      <c r="B405" s="17"/>
      <c r="C405" s="16"/>
      <c r="D405" s="15"/>
      <c r="E405" s="15"/>
    </row>
    <row r="406" customFormat="false" ht="15" hidden="false" customHeight="false" outlineLevel="0" collapsed="false">
      <c r="A406" s="15"/>
      <c r="B406" s="17"/>
      <c r="C406" s="16"/>
      <c r="D406" s="15"/>
      <c r="E406" s="15"/>
    </row>
    <row r="407" customFormat="false" ht="15" hidden="false" customHeight="false" outlineLevel="0" collapsed="false">
      <c r="A407" s="15"/>
      <c r="B407" s="17"/>
      <c r="C407" s="16"/>
      <c r="D407" s="15"/>
      <c r="E407" s="15"/>
    </row>
    <row r="408" customFormat="false" ht="15" hidden="false" customHeight="false" outlineLevel="0" collapsed="false">
      <c r="A408" s="15"/>
      <c r="B408" s="17"/>
      <c r="C408" s="16"/>
      <c r="D408" s="15"/>
      <c r="E408" s="15"/>
    </row>
    <row r="409" customFormat="false" ht="15" hidden="false" customHeight="false" outlineLevel="0" collapsed="false">
      <c r="A409" s="15"/>
      <c r="B409" s="17"/>
      <c r="C409" s="16"/>
      <c r="D409" s="15"/>
      <c r="E409" s="15"/>
    </row>
    <row r="410" customFormat="false" ht="15" hidden="false" customHeight="false" outlineLevel="0" collapsed="false">
      <c r="A410" s="15"/>
      <c r="B410" s="17"/>
      <c r="C410" s="16"/>
      <c r="D410" s="15"/>
      <c r="E410" s="15"/>
    </row>
    <row r="411" customFormat="false" ht="15" hidden="false" customHeight="false" outlineLevel="0" collapsed="false">
      <c r="A411" s="15"/>
      <c r="B411" s="17"/>
      <c r="C411" s="16"/>
      <c r="D411" s="15"/>
      <c r="E411" s="15"/>
    </row>
    <row r="412" customFormat="false" ht="15" hidden="false" customHeight="false" outlineLevel="0" collapsed="false">
      <c r="A412" s="15"/>
      <c r="B412" s="17"/>
      <c r="C412" s="16"/>
      <c r="D412" s="15"/>
      <c r="E412" s="15"/>
    </row>
    <row r="413" customFormat="false" ht="15" hidden="false" customHeight="false" outlineLevel="0" collapsed="false">
      <c r="A413" s="15"/>
      <c r="B413" s="17"/>
      <c r="C413" s="16"/>
      <c r="D413" s="15"/>
      <c r="E413" s="15"/>
    </row>
    <row r="414" customFormat="false" ht="15" hidden="false" customHeight="false" outlineLevel="0" collapsed="false">
      <c r="A414" s="15"/>
      <c r="B414" s="17"/>
      <c r="C414" s="16"/>
      <c r="D414" s="15"/>
      <c r="E414" s="15"/>
    </row>
    <row r="415" customFormat="false" ht="15" hidden="false" customHeight="false" outlineLevel="0" collapsed="false">
      <c r="A415" s="15"/>
      <c r="B415" s="17"/>
      <c r="C415" s="16"/>
      <c r="D415" s="15"/>
      <c r="E415" s="15"/>
    </row>
    <row r="416" customFormat="false" ht="15" hidden="false" customHeight="false" outlineLevel="0" collapsed="false">
      <c r="A416" s="15"/>
      <c r="B416" s="17"/>
      <c r="C416" s="16"/>
      <c r="D416" s="15"/>
      <c r="E416" s="15"/>
    </row>
    <row r="417" customFormat="false" ht="15" hidden="false" customHeight="false" outlineLevel="0" collapsed="false">
      <c r="A417" s="15"/>
      <c r="B417" s="17"/>
      <c r="C417" s="16"/>
      <c r="D417" s="15"/>
      <c r="E417" s="15"/>
    </row>
    <row r="418" customFormat="false" ht="15" hidden="false" customHeight="false" outlineLevel="0" collapsed="false">
      <c r="A418" s="15"/>
      <c r="B418" s="17"/>
      <c r="C418" s="16"/>
      <c r="D418" s="15"/>
      <c r="E418" s="15"/>
    </row>
    <row r="419" customFormat="false" ht="15" hidden="false" customHeight="false" outlineLevel="0" collapsed="false">
      <c r="A419" s="15"/>
      <c r="B419" s="17"/>
      <c r="C419" s="16"/>
      <c r="D419" s="15"/>
      <c r="E419" s="15"/>
    </row>
    <row r="420" customFormat="false" ht="15" hidden="false" customHeight="false" outlineLevel="0" collapsed="false">
      <c r="A420" s="15"/>
      <c r="B420" s="17"/>
      <c r="C420" s="16"/>
      <c r="D420" s="15"/>
      <c r="E420" s="15"/>
    </row>
    <row r="421" customFormat="false" ht="15" hidden="false" customHeight="false" outlineLevel="0" collapsed="false">
      <c r="A421" s="15"/>
      <c r="B421" s="17"/>
      <c r="C421" s="16"/>
      <c r="D421" s="15"/>
      <c r="E421" s="15"/>
    </row>
    <row r="422" customFormat="false" ht="15" hidden="false" customHeight="false" outlineLevel="0" collapsed="false">
      <c r="A422" s="15"/>
      <c r="B422" s="17"/>
      <c r="C422" s="16"/>
      <c r="D422" s="15"/>
      <c r="E422" s="15"/>
    </row>
    <row r="423" customFormat="false" ht="15" hidden="false" customHeight="false" outlineLevel="0" collapsed="false">
      <c r="A423" s="15"/>
      <c r="B423" s="17"/>
      <c r="C423" s="16"/>
      <c r="D423" s="15"/>
      <c r="E423" s="15"/>
    </row>
    <row r="424" customFormat="false" ht="15" hidden="false" customHeight="false" outlineLevel="0" collapsed="false">
      <c r="A424" s="15"/>
      <c r="B424" s="17"/>
      <c r="C424" s="16"/>
      <c r="D424" s="15"/>
      <c r="E424" s="15"/>
    </row>
    <row r="425" customFormat="false" ht="15" hidden="false" customHeight="false" outlineLevel="0" collapsed="false">
      <c r="A425" s="15"/>
      <c r="B425" s="17"/>
      <c r="C425" s="16"/>
      <c r="D425" s="15"/>
      <c r="E425" s="15"/>
    </row>
    <row r="426" customFormat="false" ht="15" hidden="false" customHeight="false" outlineLevel="0" collapsed="false">
      <c r="A426" s="15"/>
      <c r="B426" s="17"/>
      <c r="C426" s="16"/>
      <c r="D426" s="15"/>
      <c r="E426" s="15"/>
    </row>
    <row r="427" customFormat="false" ht="15" hidden="false" customHeight="false" outlineLevel="0" collapsed="false">
      <c r="A427" s="15"/>
      <c r="B427" s="17"/>
      <c r="C427" s="16"/>
      <c r="D427" s="15"/>
      <c r="E427" s="15"/>
    </row>
    <row r="428" customFormat="false" ht="15" hidden="false" customHeight="false" outlineLevel="0" collapsed="false">
      <c r="A428" s="15"/>
      <c r="B428" s="17"/>
      <c r="C428" s="16"/>
      <c r="D428" s="15"/>
      <c r="E428" s="15"/>
    </row>
    <row r="429" customFormat="false" ht="15" hidden="false" customHeight="false" outlineLevel="0" collapsed="false">
      <c r="A429" s="15"/>
      <c r="B429" s="17"/>
      <c r="C429" s="16"/>
      <c r="D429" s="15"/>
      <c r="E429" s="15"/>
    </row>
    <row r="430" customFormat="false" ht="15" hidden="false" customHeight="false" outlineLevel="0" collapsed="false">
      <c r="A430" s="15"/>
      <c r="B430" s="17"/>
      <c r="C430" s="16"/>
      <c r="D430" s="15"/>
      <c r="E430" s="15"/>
    </row>
    <row r="431" customFormat="false" ht="15" hidden="false" customHeight="false" outlineLevel="0" collapsed="false">
      <c r="A431" s="15"/>
      <c r="B431" s="17"/>
      <c r="C431" s="16"/>
      <c r="D431" s="15"/>
      <c r="E431" s="15"/>
    </row>
    <row r="432" customFormat="false" ht="15" hidden="false" customHeight="false" outlineLevel="0" collapsed="false">
      <c r="A432" s="15"/>
      <c r="B432" s="17"/>
      <c r="C432" s="16"/>
      <c r="D432" s="15"/>
      <c r="E432" s="15"/>
    </row>
    <row r="433" customFormat="false" ht="15" hidden="false" customHeight="false" outlineLevel="0" collapsed="false">
      <c r="A433" s="15"/>
      <c r="B433" s="17"/>
      <c r="C433" s="16"/>
      <c r="D433" s="15"/>
      <c r="E433" s="15"/>
    </row>
    <row r="434" customFormat="false" ht="15" hidden="false" customHeight="false" outlineLevel="0" collapsed="false">
      <c r="A434" s="15"/>
      <c r="B434" s="17"/>
      <c r="C434" s="16"/>
      <c r="D434" s="15"/>
      <c r="E434" s="15"/>
    </row>
    <row r="435" customFormat="false" ht="15" hidden="false" customHeight="false" outlineLevel="0" collapsed="false">
      <c r="A435" s="15"/>
      <c r="B435" s="17"/>
      <c r="C435" s="16"/>
      <c r="D435" s="15"/>
      <c r="E435" s="15"/>
    </row>
    <row r="436" customFormat="false" ht="15" hidden="false" customHeight="false" outlineLevel="0" collapsed="false">
      <c r="A436" s="15"/>
      <c r="B436" s="17"/>
      <c r="C436" s="16"/>
      <c r="D436" s="15"/>
      <c r="E436" s="15"/>
    </row>
    <row r="437" customFormat="false" ht="15" hidden="false" customHeight="false" outlineLevel="0" collapsed="false">
      <c r="A437" s="15"/>
      <c r="B437" s="17"/>
      <c r="C437" s="16"/>
      <c r="D437" s="15"/>
      <c r="E437" s="15"/>
    </row>
    <row r="438" customFormat="false" ht="15" hidden="false" customHeight="false" outlineLevel="0" collapsed="false">
      <c r="A438" s="15"/>
      <c r="B438" s="17"/>
      <c r="C438" s="16"/>
      <c r="D438" s="15"/>
      <c r="E438" s="15"/>
    </row>
    <row r="439" customFormat="false" ht="15" hidden="false" customHeight="false" outlineLevel="0" collapsed="false">
      <c r="A439" s="15"/>
      <c r="B439" s="17"/>
      <c r="C439" s="16"/>
      <c r="D439" s="15"/>
      <c r="E439" s="15"/>
    </row>
    <row r="440" customFormat="false" ht="15" hidden="false" customHeight="false" outlineLevel="0" collapsed="false">
      <c r="A440" s="15"/>
      <c r="B440" s="17"/>
      <c r="C440" s="16"/>
      <c r="D440" s="15"/>
      <c r="E440" s="15"/>
    </row>
    <row r="441" customFormat="false" ht="15" hidden="false" customHeight="false" outlineLevel="0" collapsed="false">
      <c r="A441" s="15"/>
      <c r="B441" s="17"/>
      <c r="C441" s="16"/>
      <c r="D441" s="15"/>
      <c r="E441" s="15"/>
    </row>
    <row r="442" customFormat="false" ht="15" hidden="false" customHeight="false" outlineLevel="0" collapsed="false">
      <c r="A442" s="15"/>
      <c r="B442" s="17"/>
      <c r="C442" s="16"/>
      <c r="D442" s="15"/>
      <c r="E442" s="15"/>
    </row>
    <row r="443" customFormat="false" ht="15" hidden="false" customHeight="false" outlineLevel="0" collapsed="false">
      <c r="A443" s="15"/>
      <c r="B443" s="17"/>
      <c r="C443" s="16"/>
      <c r="D443" s="15"/>
      <c r="E443" s="15"/>
    </row>
    <row r="444" customFormat="false" ht="15" hidden="false" customHeight="false" outlineLevel="0" collapsed="false">
      <c r="A444" s="15"/>
      <c r="B444" s="17"/>
      <c r="C444" s="16"/>
      <c r="D444" s="15"/>
      <c r="E444" s="15"/>
    </row>
    <row r="445" customFormat="false" ht="15" hidden="false" customHeight="false" outlineLevel="0" collapsed="false">
      <c r="A445" s="15"/>
      <c r="B445" s="17"/>
      <c r="C445" s="16"/>
      <c r="D445" s="15"/>
      <c r="E445" s="15"/>
    </row>
    <row r="446" customFormat="false" ht="15" hidden="false" customHeight="false" outlineLevel="0" collapsed="false">
      <c r="A446" s="15"/>
      <c r="B446" s="17"/>
      <c r="C446" s="16"/>
      <c r="D446" s="15"/>
      <c r="E446" s="15"/>
    </row>
    <row r="447" customFormat="false" ht="15" hidden="false" customHeight="false" outlineLevel="0" collapsed="false">
      <c r="A447" s="15"/>
      <c r="B447" s="17"/>
      <c r="C447" s="16"/>
      <c r="D447" s="15"/>
      <c r="E447" s="15"/>
    </row>
    <row r="448" customFormat="false" ht="15" hidden="false" customHeight="false" outlineLevel="0" collapsed="false">
      <c r="A448" s="15"/>
      <c r="B448" s="17"/>
      <c r="C448" s="16"/>
      <c r="D448" s="15"/>
      <c r="E448" s="15"/>
    </row>
    <row r="449" customFormat="false" ht="15" hidden="false" customHeight="false" outlineLevel="0" collapsed="false">
      <c r="A449" s="15"/>
      <c r="B449" s="17"/>
      <c r="C449" s="16"/>
      <c r="D449" s="15"/>
      <c r="E449" s="15"/>
    </row>
    <row r="450" customFormat="false" ht="15" hidden="false" customHeight="false" outlineLevel="0" collapsed="false">
      <c r="A450" s="15"/>
      <c r="B450" s="17"/>
      <c r="C450" s="16"/>
      <c r="D450" s="15"/>
      <c r="E450" s="15"/>
    </row>
    <row r="451" customFormat="false" ht="15" hidden="false" customHeight="false" outlineLevel="0" collapsed="false">
      <c r="A451" s="15"/>
      <c r="B451" s="17"/>
      <c r="C451" s="16"/>
      <c r="D451" s="15"/>
      <c r="E451" s="15"/>
    </row>
    <row r="452" customFormat="false" ht="15" hidden="false" customHeight="false" outlineLevel="0" collapsed="false">
      <c r="A452" s="15"/>
      <c r="B452" s="17"/>
      <c r="C452" s="16"/>
      <c r="D452" s="15"/>
      <c r="E452" s="15"/>
    </row>
    <row r="453" customFormat="false" ht="15" hidden="false" customHeight="false" outlineLevel="0" collapsed="false">
      <c r="A453" s="15"/>
      <c r="B453" s="17"/>
      <c r="C453" s="16"/>
      <c r="D453" s="15"/>
      <c r="E453" s="15"/>
    </row>
    <row r="454" customFormat="false" ht="15" hidden="false" customHeight="false" outlineLevel="0" collapsed="false">
      <c r="A454" s="15"/>
      <c r="B454" s="17"/>
      <c r="C454" s="16"/>
      <c r="D454" s="15"/>
      <c r="E454" s="15"/>
    </row>
    <row r="455" customFormat="false" ht="15" hidden="false" customHeight="false" outlineLevel="0" collapsed="false">
      <c r="A455" s="15"/>
      <c r="B455" s="17"/>
      <c r="C455" s="16"/>
      <c r="D455" s="15"/>
      <c r="E455" s="15"/>
    </row>
    <row r="456" customFormat="false" ht="15" hidden="false" customHeight="false" outlineLevel="0" collapsed="false">
      <c r="A456" s="15"/>
      <c r="B456" s="17"/>
      <c r="C456" s="16"/>
      <c r="D456" s="15"/>
      <c r="E456" s="15"/>
    </row>
    <row r="457" customFormat="false" ht="15" hidden="false" customHeight="false" outlineLevel="0" collapsed="false">
      <c r="A457" s="15"/>
      <c r="B457" s="17"/>
      <c r="C457" s="16"/>
      <c r="D457" s="15"/>
      <c r="E457" s="15"/>
    </row>
    <row r="458" customFormat="false" ht="15" hidden="false" customHeight="false" outlineLevel="0" collapsed="false">
      <c r="A458" s="15"/>
      <c r="B458" s="17"/>
      <c r="C458" s="16"/>
      <c r="D458" s="15"/>
      <c r="E458" s="15"/>
    </row>
    <row r="459" customFormat="false" ht="15" hidden="false" customHeight="false" outlineLevel="0" collapsed="false">
      <c r="A459" s="15"/>
      <c r="B459" s="17"/>
      <c r="C459" s="16"/>
      <c r="D459" s="15"/>
      <c r="E459" s="15"/>
    </row>
    <row r="460" customFormat="false" ht="15" hidden="false" customHeight="false" outlineLevel="0" collapsed="false">
      <c r="A460" s="15"/>
      <c r="B460" s="17"/>
      <c r="C460" s="16"/>
      <c r="D460" s="15"/>
      <c r="E460" s="15"/>
    </row>
    <row r="461" customFormat="false" ht="15" hidden="false" customHeight="false" outlineLevel="0" collapsed="false">
      <c r="A461" s="15"/>
      <c r="B461" s="17"/>
      <c r="C461" s="16"/>
      <c r="D461" s="15"/>
      <c r="E461" s="15"/>
    </row>
    <row r="462" customFormat="false" ht="15" hidden="false" customHeight="false" outlineLevel="0" collapsed="false">
      <c r="A462" s="15"/>
      <c r="B462" s="17"/>
      <c r="C462" s="16"/>
      <c r="D462" s="15"/>
      <c r="E462" s="15"/>
    </row>
    <row r="463" customFormat="false" ht="15" hidden="false" customHeight="false" outlineLevel="0" collapsed="false">
      <c r="A463" s="15"/>
      <c r="B463" s="17"/>
      <c r="C463" s="16"/>
      <c r="D463" s="15"/>
      <c r="E463" s="15"/>
    </row>
    <row r="464" customFormat="false" ht="15" hidden="false" customHeight="false" outlineLevel="0" collapsed="false">
      <c r="A464" s="15"/>
      <c r="B464" s="17"/>
      <c r="C464" s="16"/>
      <c r="D464" s="15"/>
      <c r="E464" s="15"/>
    </row>
    <row r="465" customFormat="false" ht="15" hidden="false" customHeight="false" outlineLevel="0" collapsed="false">
      <c r="A465" s="15"/>
      <c r="B465" s="17"/>
      <c r="C465" s="16"/>
      <c r="D465" s="15"/>
      <c r="E465" s="15"/>
    </row>
    <row r="466" customFormat="false" ht="15" hidden="false" customHeight="false" outlineLevel="0" collapsed="false">
      <c r="A466" s="15"/>
      <c r="B466" s="17"/>
      <c r="C466" s="16"/>
      <c r="D466" s="15"/>
      <c r="E466" s="15"/>
    </row>
    <row r="467" customFormat="false" ht="15" hidden="false" customHeight="false" outlineLevel="0" collapsed="false">
      <c r="A467" s="15"/>
      <c r="B467" s="17"/>
      <c r="C467" s="16"/>
      <c r="D467" s="15"/>
      <c r="E467" s="15"/>
    </row>
    <row r="468" customFormat="false" ht="15" hidden="false" customHeight="false" outlineLevel="0" collapsed="false">
      <c r="A468" s="15"/>
      <c r="B468" s="17"/>
      <c r="C468" s="16"/>
      <c r="D468" s="15"/>
      <c r="E468" s="15"/>
    </row>
    <row r="469" customFormat="false" ht="15" hidden="false" customHeight="false" outlineLevel="0" collapsed="false">
      <c r="A469" s="15"/>
      <c r="B469" s="17"/>
      <c r="C469" s="16"/>
      <c r="D469" s="15"/>
      <c r="E469" s="15"/>
    </row>
    <row r="470" customFormat="false" ht="15" hidden="false" customHeight="false" outlineLevel="0" collapsed="false">
      <c r="A470" s="15"/>
      <c r="B470" s="17"/>
      <c r="C470" s="16"/>
      <c r="D470" s="15"/>
      <c r="E470" s="15"/>
    </row>
    <row r="471" customFormat="false" ht="15" hidden="false" customHeight="false" outlineLevel="0" collapsed="false">
      <c r="A471" s="15"/>
      <c r="B471" s="17"/>
      <c r="C471" s="16"/>
      <c r="D471" s="15"/>
      <c r="E471" s="15"/>
    </row>
    <row r="472" customFormat="false" ht="15" hidden="false" customHeight="false" outlineLevel="0" collapsed="false">
      <c r="A472" s="15"/>
      <c r="B472" s="17"/>
      <c r="C472" s="16"/>
      <c r="D472" s="15"/>
      <c r="E472" s="15"/>
    </row>
    <row r="473" customFormat="false" ht="15" hidden="false" customHeight="false" outlineLevel="0" collapsed="false">
      <c r="A473" s="15"/>
      <c r="B473" s="17"/>
      <c r="C473" s="16"/>
      <c r="D473" s="15"/>
      <c r="E473" s="15"/>
    </row>
    <row r="474" customFormat="false" ht="15" hidden="false" customHeight="false" outlineLevel="0" collapsed="false">
      <c r="A474" s="15"/>
      <c r="B474" s="17"/>
      <c r="C474" s="16"/>
      <c r="D474" s="15"/>
      <c r="E474" s="15"/>
    </row>
    <row r="475" customFormat="false" ht="15" hidden="false" customHeight="false" outlineLevel="0" collapsed="false">
      <c r="A475" s="15"/>
      <c r="B475" s="17"/>
      <c r="C475" s="16"/>
      <c r="D475" s="15"/>
      <c r="E475" s="15"/>
    </row>
    <row r="476" customFormat="false" ht="15" hidden="false" customHeight="false" outlineLevel="0" collapsed="false">
      <c r="A476" s="15"/>
      <c r="B476" s="17"/>
      <c r="C476" s="16"/>
      <c r="D476" s="15"/>
      <c r="E476" s="15"/>
    </row>
    <row r="477" customFormat="false" ht="15" hidden="false" customHeight="false" outlineLevel="0" collapsed="false">
      <c r="A477" s="15"/>
      <c r="B477" s="17"/>
      <c r="C477" s="16"/>
      <c r="D477" s="15"/>
      <c r="E477" s="15"/>
    </row>
    <row r="478" customFormat="false" ht="15" hidden="false" customHeight="false" outlineLevel="0" collapsed="false">
      <c r="A478" s="15"/>
      <c r="B478" s="17"/>
      <c r="C478" s="16"/>
      <c r="D478" s="15"/>
      <c r="E478" s="15"/>
    </row>
    <row r="479" customFormat="false" ht="15" hidden="false" customHeight="false" outlineLevel="0" collapsed="false">
      <c r="A479" s="15"/>
      <c r="B479" s="17"/>
      <c r="C479" s="16"/>
      <c r="D479" s="15"/>
      <c r="E479" s="15"/>
    </row>
    <row r="480" customFormat="false" ht="15" hidden="false" customHeight="false" outlineLevel="0" collapsed="false">
      <c r="A480" s="15"/>
      <c r="B480" s="17"/>
      <c r="C480" s="16"/>
      <c r="D480" s="15"/>
      <c r="E480" s="15"/>
    </row>
    <row r="481" customFormat="false" ht="15" hidden="false" customHeight="false" outlineLevel="0" collapsed="false">
      <c r="A481" s="15"/>
      <c r="B481" s="17"/>
      <c r="C481" s="16"/>
      <c r="D481" s="15"/>
      <c r="E481" s="15"/>
    </row>
    <row r="482" customFormat="false" ht="15" hidden="false" customHeight="false" outlineLevel="0" collapsed="false">
      <c r="A482" s="15"/>
      <c r="B482" s="17"/>
      <c r="C482" s="16"/>
      <c r="D482" s="15"/>
      <c r="E482" s="15"/>
    </row>
    <row r="483" customFormat="false" ht="15" hidden="false" customHeight="false" outlineLevel="0" collapsed="false">
      <c r="A483" s="15"/>
      <c r="B483" s="17"/>
      <c r="C483" s="16"/>
      <c r="D483" s="15"/>
      <c r="E483" s="15"/>
    </row>
    <row r="484" customFormat="false" ht="15" hidden="false" customHeight="false" outlineLevel="0" collapsed="false">
      <c r="A484" s="15"/>
      <c r="B484" s="17"/>
      <c r="C484" s="16"/>
      <c r="D484" s="15"/>
      <c r="E484" s="15"/>
    </row>
    <row r="485" customFormat="false" ht="15" hidden="false" customHeight="false" outlineLevel="0" collapsed="false">
      <c r="A485" s="15"/>
      <c r="B485" s="17"/>
      <c r="C485" s="16"/>
      <c r="D485" s="15"/>
      <c r="E485" s="15"/>
    </row>
    <row r="486" customFormat="false" ht="15" hidden="false" customHeight="false" outlineLevel="0" collapsed="false">
      <c r="A486" s="15"/>
      <c r="B486" s="17"/>
      <c r="C486" s="16"/>
      <c r="D486" s="15"/>
      <c r="E486" s="15"/>
    </row>
    <row r="487" customFormat="false" ht="15" hidden="false" customHeight="false" outlineLevel="0" collapsed="false">
      <c r="A487" s="15"/>
      <c r="B487" s="17"/>
      <c r="C487" s="16"/>
      <c r="D487" s="15"/>
      <c r="E487" s="15"/>
    </row>
    <row r="488" customFormat="false" ht="15" hidden="false" customHeight="false" outlineLevel="0" collapsed="false">
      <c r="A488" s="15"/>
      <c r="B488" s="17"/>
      <c r="C488" s="16"/>
      <c r="D488" s="15"/>
      <c r="E488" s="15"/>
    </row>
    <row r="489" customFormat="false" ht="15" hidden="false" customHeight="false" outlineLevel="0" collapsed="false">
      <c r="A489" s="15"/>
      <c r="B489" s="17"/>
      <c r="C489" s="16"/>
      <c r="D489" s="15"/>
      <c r="E489" s="15"/>
    </row>
    <row r="490" customFormat="false" ht="15" hidden="false" customHeight="false" outlineLevel="0" collapsed="false">
      <c r="A490" s="15"/>
      <c r="B490" s="17"/>
      <c r="C490" s="16"/>
      <c r="D490" s="15"/>
      <c r="E490" s="15"/>
    </row>
    <row r="491" customFormat="false" ht="15" hidden="false" customHeight="false" outlineLevel="0" collapsed="false">
      <c r="A491" s="15"/>
      <c r="B491" s="17"/>
      <c r="C491" s="16"/>
      <c r="D491" s="15"/>
      <c r="E491" s="15"/>
    </row>
    <row r="492" customFormat="false" ht="15" hidden="false" customHeight="false" outlineLevel="0" collapsed="false">
      <c r="A492" s="15"/>
      <c r="B492" s="17"/>
      <c r="C492" s="16"/>
      <c r="D492" s="15"/>
      <c r="E492" s="15"/>
    </row>
    <row r="493" customFormat="false" ht="15" hidden="false" customHeight="false" outlineLevel="0" collapsed="false">
      <c r="A493" s="15"/>
      <c r="B493" s="17"/>
      <c r="C493" s="16"/>
      <c r="D493" s="15"/>
      <c r="E493" s="15"/>
    </row>
    <row r="494" customFormat="false" ht="15" hidden="false" customHeight="false" outlineLevel="0" collapsed="false">
      <c r="A494" s="15"/>
      <c r="B494" s="17"/>
      <c r="C494" s="16"/>
      <c r="D494" s="15"/>
      <c r="E494" s="15"/>
    </row>
    <row r="495" customFormat="false" ht="15" hidden="false" customHeight="false" outlineLevel="0" collapsed="false">
      <c r="A495" s="15"/>
      <c r="B495" s="17"/>
      <c r="C495" s="16"/>
      <c r="D495" s="15"/>
      <c r="E495" s="15"/>
    </row>
    <row r="496" customFormat="false" ht="15" hidden="false" customHeight="false" outlineLevel="0" collapsed="false">
      <c r="A496" s="15"/>
      <c r="B496" s="17"/>
      <c r="C496" s="16"/>
      <c r="D496" s="15"/>
      <c r="E496" s="15"/>
    </row>
    <row r="497" customFormat="false" ht="15" hidden="false" customHeight="false" outlineLevel="0" collapsed="false">
      <c r="A497" s="15"/>
      <c r="B497" s="17"/>
      <c r="C497" s="16"/>
      <c r="D497" s="15"/>
      <c r="E497" s="15"/>
    </row>
    <row r="498" customFormat="false" ht="15" hidden="false" customHeight="false" outlineLevel="0" collapsed="false">
      <c r="A498" s="15"/>
      <c r="B498" s="17"/>
      <c r="C498" s="16"/>
      <c r="D498" s="15"/>
      <c r="E498" s="15"/>
    </row>
    <row r="499" customFormat="false" ht="15" hidden="false" customHeight="false" outlineLevel="0" collapsed="false">
      <c r="A499" s="15"/>
      <c r="B499" s="17"/>
      <c r="C499" s="16"/>
      <c r="D499" s="15"/>
      <c r="E499" s="15"/>
    </row>
    <row r="500" customFormat="false" ht="15" hidden="false" customHeight="false" outlineLevel="0" collapsed="false">
      <c r="A500" s="15"/>
      <c r="B500" s="17"/>
      <c r="C500" s="16"/>
      <c r="D500" s="15"/>
      <c r="E500" s="15"/>
    </row>
    <row r="501" customFormat="false" ht="15" hidden="false" customHeight="false" outlineLevel="0" collapsed="false">
      <c r="A501" s="15"/>
      <c r="B501" s="17"/>
      <c r="C501" s="16"/>
      <c r="D501" s="15"/>
      <c r="E501" s="15"/>
    </row>
    <row r="502" customFormat="false" ht="15" hidden="false" customHeight="false" outlineLevel="0" collapsed="false">
      <c r="A502" s="15"/>
      <c r="B502" s="17"/>
      <c r="C502" s="16"/>
      <c r="D502" s="15"/>
      <c r="E502" s="15"/>
    </row>
    <row r="503" customFormat="false" ht="15" hidden="false" customHeight="false" outlineLevel="0" collapsed="false">
      <c r="A503" s="15"/>
      <c r="B503" s="17"/>
      <c r="C503" s="16"/>
      <c r="D503" s="15"/>
      <c r="E503" s="15"/>
    </row>
    <row r="504" customFormat="false" ht="15" hidden="false" customHeight="false" outlineLevel="0" collapsed="false">
      <c r="A504" s="15"/>
      <c r="B504" s="17"/>
      <c r="C504" s="16"/>
      <c r="D504" s="15"/>
      <c r="E504" s="15"/>
    </row>
    <row r="505" customFormat="false" ht="15" hidden="false" customHeight="false" outlineLevel="0" collapsed="false">
      <c r="A505" s="15"/>
      <c r="B505" s="17"/>
      <c r="C505" s="16"/>
      <c r="D505" s="15"/>
      <c r="E505" s="15"/>
    </row>
    <row r="506" customFormat="false" ht="15" hidden="false" customHeight="false" outlineLevel="0" collapsed="false">
      <c r="A506" s="15"/>
      <c r="B506" s="17"/>
      <c r="C506" s="16"/>
      <c r="D506" s="15"/>
      <c r="E506" s="15"/>
    </row>
    <row r="507" customFormat="false" ht="15" hidden="false" customHeight="false" outlineLevel="0" collapsed="false">
      <c r="A507" s="15"/>
      <c r="B507" s="17"/>
      <c r="C507" s="16"/>
      <c r="D507" s="15"/>
      <c r="E507" s="15"/>
    </row>
    <row r="508" customFormat="false" ht="15" hidden="false" customHeight="false" outlineLevel="0" collapsed="false">
      <c r="A508" s="15"/>
      <c r="B508" s="17"/>
      <c r="C508" s="16"/>
      <c r="D508" s="15"/>
      <c r="E508" s="15"/>
    </row>
    <row r="509" customFormat="false" ht="15" hidden="false" customHeight="false" outlineLevel="0" collapsed="false">
      <c r="A509" s="15"/>
      <c r="B509" s="17"/>
      <c r="C509" s="16"/>
      <c r="D509" s="15"/>
      <c r="E509" s="15"/>
    </row>
    <row r="510" customFormat="false" ht="15" hidden="false" customHeight="false" outlineLevel="0" collapsed="false">
      <c r="A510" s="15"/>
      <c r="B510" s="17"/>
      <c r="C510" s="16"/>
      <c r="D510" s="15"/>
      <c r="E510" s="15"/>
    </row>
    <row r="511" customFormat="false" ht="15" hidden="false" customHeight="false" outlineLevel="0" collapsed="false">
      <c r="A511" s="15"/>
      <c r="B511" s="17"/>
      <c r="C511" s="16"/>
      <c r="D511" s="15"/>
      <c r="E511" s="15"/>
    </row>
    <row r="512" customFormat="false" ht="15" hidden="false" customHeight="false" outlineLevel="0" collapsed="false">
      <c r="A512" s="15"/>
      <c r="B512" s="17"/>
      <c r="C512" s="16"/>
      <c r="D512" s="15"/>
      <c r="E512" s="15"/>
    </row>
    <row r="513" customFormat="false" ht="15" hidden="false" customHeight="false" outlineLevel="0" collapsed="false">
      <c r="A513" s="15"/>
      <c r="B513" s="17"/>
      <c r="C513" s="16"/>
      <c r="D513" s="15"/>
      <c r="E513" s="15"/>
    </row>
    <row r="514" customFormat="false" ht="15" hidden="false" customHeight="false" outlineLevel="0" collapsed="false">
      <c r="A514" s="15"/>
      <c r="B514" s="17"/>
      <c r="C514" s="16"/>
      <c r="D514" s="15"/>
      <c r="E514" s="15"/>
    </row>
    <row r="515" customFormat="false" ht="15" hidden="false" customHeight="false" outlineLevel="0" collapsed="false">
      <c r="A515" s="15"/>
      <c r="B515" s="17"/>
      <c r="C515" s="16"/>
      <c r="D515" s="15"/>
      <c r="E515" s="15"/>
    </row>
    <row r="516" customFormat="false" ht="15" hidden="false" customHeight="false" outlineLevel="0" collapsed="false">
      <c r="A516" s="15"/>
      <c r="B516" s="17"/>
      <c r="C516" s="16"/>
      <c r="D516" s="15"/>
      <c r="E516" s="15"/>
    </row>
    <row r="517" customFormat="false" ht="15" hidden="false" customHeight="false" outlineLevel="0" collapsed="false">
      <c r="A517" s="15"/>
      <c r="B517" s="17"/>
      <c r="C517" s="16"/>
      <c r="D517" s="15"/>
      <c r="E517" s="15"/>
    </row>
    <row r="518" customFormat="false" ht="15" hidden="false" customHeight="false" outlineLevel="0" collapsed="false">
      <c r="A518" s="15"/>
      <c r="B518" s="17"/>
      <c r="C518" s="16"/>
      <c r="D518" s="15"/>
      <c r="E518" s="15"/>
    </row>
    <row r="519" customFormat="false" ht="15" hidden="false" customHeight="false" outlineLevel="0" collapsed="false">
      <c r="A519" s="15"/>
      <c r="B519" s="17"/>
      <c r="C519" s="16"/>
      <c r="D519" s="15"/>
      <c r="E519" s="15"/>
    </row>
    <row r="520" customFormat="false" ht="15" hidden="false" customHeight="false" outlineLevel="0" collapsed="false">
      <c r="A520" s="15"/>
      <c r="B520" s="17"/>
      <c r="C520" s="16"/>
      <c r="D520" s="15"/>
      <c r="E520" s="15"/>
    </row>
    <row r="521" customFormat="false" ht="15" hidden="false" customHeight="false" outlineLevel="0" collapsed="false">
      <c r="A521" s="15"/>
      <c r="B521" s="17"/>
      <c r="C521" s="16"/>
      <c r="D521" s="15"/>
      <c r="E521" s="15"/>
    </row>
    <row r="522" customFormat="false" ht="15" hidden="false" customHeight="false" outlineLevel="0" collapsed="false">
      <c r="A522" s="15"/>
      <c r="B522" s="17"/>
      <c r="C522" s="16"/>
      <c r="D522" s="15"/>
      <c r="E522" s="15"/>
    </row>
    <row r="523" customFormat="false" ht="15" hidden="false" customHeight="false" outlineLevel="0" collapsed="false">
      <c r="A523" s="15"/>
      <c r="B523" s="17"/>
      <c r="C523" s="16"/>
      <c r="D523" s="15"/>
      <c r="E523" s="15"/>
    </row>
    <row r="524" customFormat="false" ht="15" hidden="false" customHeight="false" outlineLevel="0" collapsed="false">
      <c r="A524" s="15"/>
      <c r="B524" s="17"/>
      <c r="C524" s="16"/>
      <c r="D524" s="15"/>
      <c r="E524" s="15"/>
    </row>
    <row r="525" customFormat="false" ht="15" hidden="false" customHeight="false" outlineLevel="0" collapsed="false">
      <c r="A525" s="15"/>
      <c r="B525" s="17"/>
      <c r="C525" s="16"/>
      <c r="D525" s="15"/>
      <c r="E525" s="15"/>
    </row>
    <row r="526" customFormat="false" ht="15" hidden="false" customHeight="false" outlineLevel="0" collapsed="false">
      <c r="A526" s="15"/>
      <c r="B526" s="17"/>
      <c r="C526" s="16"/>
      <c r="D526" s="15"/>
      <c r="E526" s="15"/>
    </row>
    <row r="527" customFormat="false" ht="15" hidden="false" customHeight="false" outlineLevel="0" collapsed="false">
      <c r="A527" s="15"/>
      <c r="B527" s="17"/>
      <c r="C527" s="16"/>
      <c r="D527" s="15"/>
      <c r="E527" s="15"/>
    </row>
    <row r="528" customFormat="false" ht="15" hidden="false" customHeight="false" outlineLevel="0" collapsed="false">
      <c r="A528" s="15"/>
      <c r="B528" s="17"/>
      <c r="C528" s="16"/>
      <c r="D528" s="15"/>
      <c r="E528" s="15"/>
    </row>
    <row r="529" customFormat="false" ht="15" hidden="false" customHeight="false" outlineLevel="0" collapsed="false">
      <c r="A529" s="15"/>
      <c r="B529" s="17"/>
      <c r="C529" s="16"/>
      <c r="D529" s="15"/>
      <c r="E529" s="15"/>
    </row>
    <row r="530" customFormat="false" ht="15" hidden="false" customHeight="false" outlineLevel="0" collapsed="false">
      <c r="A530" s="15"/>
      <c r="B530" s="17"/>
      <c r="C530" s="16"/>
      <c r="D530" s="15"/>
      <c r="E530" s="15"/>
    </row>
    <row r="531" customFormat="false" ht="15" hidden="false" customHeight="false" outlineLevel="0" collapsed="false">
      <c r="A531" s="15"/>
      <c r="B531" s="17"/>
      <c r="C531" s="16"/>
      <c r="D531" s="15"/>
      <c r="E531" s="15"/>
    </row>
    <row r="532" customFormat="false" ht="15" hidden="false" customHeight="false" outlineLevel="0" collapsed="false">
      <c r="A532" s="15"/>
      <c r="B532" s="17"/>
      <c r="C532" s="16"/>
      <c r="D532" s="15"/>
      <c r="E532" s="15"/>
    </row>
    <row r="533" customFormat="false" ht="15" hidden="false" customHeight="false" outlineLevel="0" collapsed="false">
      <c r="A533" s="15"/>
      <c r="B533" s="17"/>
      <c r="C533" s="16"/>
      <c r="D533" s="15"/>
      <c r="E533" s="15"/>
    </row>
    <row r="534" customFormat="false" ht="15" hidden="false" customHeight="false" outlineLevel="0" collapsed="false">
      <c r="A534" s="15"/>
      <c r="B534" s="17"/>
      <c r="C534" s="16"/>
      <c r="D534" s="15"/>
      <c r="E534" s="15"/>
    </row>
    <row r="535" customFormat="false" ht="15" hidden="false" customHeight="false" outlineLevel="0" collapsed="false">
      <c r="A535" s="15"/>
      <c r="B535" s="17"/>
      <c r="C535" s="16"/>
      <c r="D535" s="15"/>
      <c r="E535" s="15"/>
    </row>
    <row r="536" customFormat="false" ht="15" hidden="false" customHeight="false" outlineLevel="0" collapsed="false">
      <c r="A536" s="15"/>
      <c r="B536" s="17"/>
      <c r="C536" s="16"/>
      <c r="D536" s="15"/>
      <c r="E536" s="15"/>
    </row>
    <row r="537" customFormat="false" ht="15" hidden="false" customHeight="false" outlineLevel="0" collapsed="false">
      <c r="A537" s="15"/>
      <c r="B537" s="17"/>
      <c r="C537" s="16"/>
      <c r="D537" s="15"/>
      <c r="E537" s="15"/>
    </row>
    <row r="538" customFormat="false" ht="15" hidden="false" customHeight="false" outlineLevel="0" collapsed="false">
      <c r="A538" s="15"/>
      <c r="B538" s="17"/>
      <c r="C538" s="16"/>
      <c r="D538" s="15"/>
      <c r="E538" s="15"/>
    </row>
    <row r="539" customFormat="false" ht="15" hidden="false" customHeight="false" outlineLevel="0" collapsed="false">
      <c r="A539" s="15"/>
      <c r="B539" s="17"/>
      <c r="C539" s="16"/>
      <c r="D539" s="15"/>
      <c r="E539" s="15"/>
    </row>
    <row r="540" customFormat="false" ht="15" hidden="false" customHeight="false" outlineLevel="0" collapsed="false">
      <c r="A540" s="15"/>
      <c r="B540" s="17"/>
      <c r="C540" s="16"/>
      <c r="D540" s="15"/>
      <c r="E540" s="15"/>
    </row>
    <row r="541" customFormat="false" ht="15" hidden="false" customHeight="false" outlineLevel="0" collapsed="false">
      <c r="A541" s="15"/>
      <c r="B541" s="17"/>
      <c r="C541" s="16"/>
      <c r="D541" s="15"/>
      <c r="E541" s="15"/>
    </row>
    <row r="542" customFormat="false" ht="15" hidden="false" customHeight="false" outlineLevel="0" collapsed="false">
      <c r="A542" s="15"/>
      <c r="B542" s="17"/>
      <c r="C542" s="16"/>
      <c r="D542" s="15"/>
      <c r="E542" s="15"/>
    </row>
    <row r="543" customFormat="false" ht="15" hidden="false" customHeight="false" outlineLevel="0" collapsed="false">
      <c r="A543" s="15"/>
      <c r="B543" s="17"/>
      <c r="C543" s="16"/>
      <c r="D543" s="15"/>
      <c r="E543" s="15"/>
    </row>
    <row r="544" customFormat="false" ht="15" hidden="false" customHeight="false" outlineLevel="0" collapsed="false">
      <c r="A544" s="15"/>
      <c r="B544" s="17"/>
      <c r="C544" s="16"/>
      <c r="D544" s="15"/>
      <c r="E544" s="15"/>
    </row>
    <row r="545" customFormat="false" ht="15" hidden="false" customHeight="false" outlineLevel="0" collapsed="false">
      <c r="A545" s="15"/>
      <c r="B545" s="17"/>
      <c r="C545" s="16"/>
      <c r="D545" s="15"/>
      <c r="E545" s="15"/>
    </row>
    <row r="546" customFormat="false" ht="15" hidden="false" customHeight="false" outlineLevel="0" collapsed="false">
      <c r="A546" s="15"/>
      <c r="B546" s="17"/>
      <c r="C546" s="16"/>
      <c r="D546" s="15"/>
      <c r="E546" s="15"/>
    </row>
    <row r="547" customFormat="false" ht="15" hidden="false" customHeight="false" outlineLevel="0" collapsed="false">
      <c r="A547" s="15"/>
      <c r="B547" s="17"/>
      <c r="C547" s="16"/>
      <c r="D547" s="15"/>
      <c r="E547" s="15"/>
    </row>
    <row r="548" customFormat="false" ht="15" hidden="false" customHeight="false" outlineLevel="0" collapsed="false">
      <c r="A548" s="15"/>
      <c r="B548" s="17"/>
      <c r="C548" s="16"/>
      <c r="D548" s="15"/>
      <c r="E548" s="15"/>
    </row>
    <row r="549" customFormat="false" ht="15" hidden="false" customHeight="false" outlineLevel="0" collapsed="false">
      <c r="A549" s="15"/>
      <c r="B549" s="17"/>
      <c r="C549" s="16"/>
      <c r="D549" s="15"/>
      <c r="E549" s="15"/>
    </row>
    <row r="550" customFormat="false" ht="15" hidden="false" customHeight="false" outlineLevel="0" collapsed="false">
      <c r="A550" s="15"/>
      <c r="B550" s="17"/>
      <c r="C550" s="16"/>
      <c r="D550" s="15"/>
      <c r="E550" s="15"/>
    </row>
    <row r="551" customFormat="false" ht="15" hidden="false" customHeight="false" outlineLevel="0" collapsed="false">
      <c r="A551" s="15"/>
      <c r="B551" s="17"/>
      <c r="C551" s="16"/>
      <c r="D551" s="15"/>
      <c r="E551" s="15"/>
    </row>
    <row r="552" customFormat="false" ht="15" hidden="false" customHeight="false" outlineLevel="0" collapsed="false">
      <c r="A552" s="15"/>
      <c r="B552" s="17"/>
      <c r="C552" s="16"/>
      <c r="D552" s="15"/>
      <c r="E552" s="15"/>
    </row>
    <row r="553" customFormat="false" ht="15" hidden="false" customHeight="false" outlineLevel="0" collapsed="false">
      <c r="A553" s="15"/>
      <c r="B553" s="17"/>
      <c r="C553" s="16"/>
      <c r="D553" s="15"/>
      <c r="E553" s="15"/>
    </row>
    <row r="554" customFormat="false" ht="15" hidden="false" customHeight="false" outlineLevel="0" collapsed="false">
      <c r="A554" s="15"/>
      <c r="B554" s="17"/>
      <c r="C554" s="16"/>
      <c r="D554" s="15"/>
      <c r="E554" s="15"/>
    </row>
    <row r="555" customFormat="false" ht="15" hidden="false" customHeight="false" outlineLevel="0" collapsed="false">
      <c r="A555" s="15"/>
      <c r="B555" s="17"/>
      <c r="C555" s="16"/>
      <c r="D555" s="15"/>
      <c r="E555" s="15"/>
    </row>
    <row r="556" customFormat="false" ht="15" hidden="false" customHeight="false" outlineLevel="0" collapsed="false">
      <c r="A556" s="15"/>
      <c r="B556" s="17"/>
      <c r="C556" s="16"/>
      <c r="D556" s="15"/>
      <c r="E556" s="15"/>
    </row>
    <row r="557" customFormat="false" ht="15" hidden="false" customHeight="false" outlineLevel="0" collapsed="false">
      <c r="A557" s="15"/>
      <c r="B557" s="17"/>
      <c r="C557" s="16"/>
      <c r="D557" s="15"/>
      <c r="E557" s="15"/>
    </row>
    <row r="558" customFormat="false" ht="15" hidden="false" customHeight="false" outlineLevel="0" collapsed="false">
      <c r="A558" s="15"/>
      <c r="B558" s="17"/>
      <c r="C558" s="16"/>
      <c r="D558" s="15"/>
      <c r="E558" s="15"/>
    </row>
    <row r="559" customFormat="false" ht="15" hidden="false" customHeight="false" outlineLevel="0" collapsed="false">
      <c r="A559" s="15"/>
      <c r="B559" s="17"/>
      <c r="C559" s="16"/>
      <c r="D559" s="15"/>
      <c r="E559" s="15"/>
    </row>
    <row r="560" customFormat="false" ht="15" hidden="false" customHeight="false" outlineLevel="0" collapsed="false">
      <c r="A560" s="15"/>
      <c r="B560" s="17"/>
      <c r="C560" s="16"/>
      <c r="D560" s="15"/>
      <c r="E560" s="15"/>
    </row>
    <row r="561" customFormat="false" ht="15" hidden="false" customHeight="false" outlineLevel="0" collapsed="false">
      <c r="A561" s="15"/>
      <c r="B561" s="17"/>
      <c r="C561" s="16"/>
      <c r="D561" s="15"/>
      <c r="E561" s="15"/>
    </row>
    <row r="562" customFormat="false" ht="15" hidden="false" customHeight="false" outlineLevel="0" collapsed="false">
      <c r="A562" s="15"/>
      <c r="B562" s="17"/>
      <c r="C562" s="16"/>
      <c r="D562" s="15"/>
      <c r="E562" s="15"/>
    </row>
    <row r="563" customFormat="false" ht="15" hidden="false" customHeight="false" outlineLevel="0" collapsed="false">
      <c r="A563" s="15"/>
      <c r="B563" s="17"/>
      <c r="C563" s="16"/>
      <c r="D563" s="15"/>
      <c r="E563" s="15"/>
    </row>
    <row r="564" customFormat="false" ht="15" hidden="false" customHeight="false" outlineLevel="0" collapsed="false">
      <c r="A564" s="15"/>
      <c r="B564" s="17"/>
      <c r="C564" s="16"/>
      <c r="D564" s="15"/>
      <c r="E564" s="15"/>
    </row>
    <row r="565" customFormat="false" ht="15" hidden="false" customHeight="false" outlineLevel="0" collapsed="false">
      <c r="A565" s="15"/>
      <c r="B565" s="17"/>
      <c r="C565" s="16"/>
      <c r="D565" s="15"/>
      <c r="E565" s="15"/>
    </row>
    <row r="566" customFormat="false" ht="15" hidden="false" customHeight="false" outlineLevel="0" collapsed="false">
      <c r="A566" s="15"/>
      <c r="B566" s="17"/>
      <c r="C566" s="16"/>
      <c r="D566" s="15"/>
      <c r="E566" s="15"/>
    </row>
    <row r="567" customFormat="false" ht="15" hidden="false" customHeight="false" outlineLevel="0" collapsed="false">
      <c r="A567" s="15"/>
      <c r="B567" s="17"/>
      <c r="C567" s="16"/>
      <c r="D567" s="15"/>
      <c r="E567" s="15"/>
    </row>
    <row r="568" customFormat="false" ht="15" hidden="false" customHeight="false" outlineLevel="0" collapsed="false">
      <c r="A568" s="15"/>
      <c r="B568" s="17"/>
      <c r="C568" s="16"/>
      <c r="D568" s="15"/>
      <c r="E568" s="15"/>
    </row>
    <row r="569" customFormat="false" ht="15" hidden="false" customHeight="false" outlineLevel="0" collapsed="false">
      <c r="A569" s="15"/>
      <c r="B569" s="17"/>
      <c r="C569" s="16"/>
      <c r="D569" s="15"/>
      <c r="E569" s="15"/>
    </row>
    <row r="570" customFormat="false" ht="15" hidden="false" customHeight="false" outlineLevel="0" collapsed="false">
      <c r="A570" s="15"/>
      <c r="B570" s="17"/>
      <c r="C570" s="16"/>
      <c r="D570" s="15"/>
      <c r="E570" s="15"/>
    </row>
    <row r="571" customFormat="false" ht="15" hidden="false" customHeight="false" outlineLevel="0" collapsed="false">
      <c r="A571" s="15"/>
      <c r="B571" s="17"/>
      <c r="C571" s="16"/>
      <c r="D571" s="15"/>
      <c r="E571" s="15"/>
    </row>
    <row r="572" customFormat="false" ht="15" hidden="false" customHeight="false" outlineLevel="0" collapsed="false">
      <c r="A572" s="15"/>
      <c r="B572" s="17"/>
      <c r="C572" s="16"/>
      <c r="D572" s="15"/>
      <c r="E572" s="15"/>
    </row>
    <row r="573" customFormat="false" ht="15" hidden="false" customHeight="false" outlineLevel="0" collapsed="false">
      <c r="A573" s="15"/>
      <c r="B573" s="17"/>
      <c r="C573" s="16"/>
      <c r="D573" s="15"/>
      <c r="E573" s="15"/>
    </row>
    <row r="574" customFormat="false" ht="15" hidden="false" customHeight="false" outlineLevel="0" collapsed="false">
      <c r="A574" s="15"/>
      <c r="B574" s="17"/>
      <c r="C574" s="16"/>
      <c r="D574" s="15"/>
      <c r="E574" s="15"/>
    </row>
    <row r="575" customFormat="false" ht="15" hidden="false" customHeight="false" outlineLevel="0" collapsed="false">
      <c r="A575" s="15"/>
      <c r="B575" s="17"/>
      <c r="C575" s="16"/>
      <c r="D575" s="15"/>
      <c r="E575" s="15"/>
    </row>
    <row r="576" customFormat="false" ht="15" hidden="false" customHeight="false" outlineLevel="0" collapsed="false">
      <c r="A576" s="15"/>
      <c r="B576" s="17"/>
      <c r="C576" s="16"/>
      <c r="D576" s="15"/>
      <c r="E576" s="15"/>
    </row>
    <row r="577" customFormat="false" ht="15" hidden="false" customHeight="false" outlineLevel="0" collapsed="false">
      <c r="A577" s="15"/>
      <c r="B577" s="17"/>
      <c r="C577" s="16"/>
      <c r="D577" s="15"/>
      <c r="E577" s="15"/>
    </row>
    <row r="578" customFormat="false" ht="15" hidden="false" customHeight="false" outlineLevel="0" collapsed="false">
      <c r="A578" s="15"/>
      <c r="B578" s="17"/>
      <c r="C578" s="16"/>
      <c r="D578" s="15"/>
      <c r="E578" s="15"/>
    </row>
    <row r="579" customFormat="false" ht="15" hidden="false" customHeight="false" outlineLevel="0" collapsed="false">
      <c r="A579" s="15"/>
      <c r="B579" s="17"/>
      <c r="C579" s="16"/>
      <c r="D579" s="15"/>
      <c r="E579" s="15"/>
    </row>
    <row r="580" customFormat="false" ht="15" hidden="false" customHeight="false" outlineLevel="0" collapsed="false">
      <c r="A580" s="15"/>
      <c r="B580" s="17"/>
      <c r="C580" s="16"/>
      <c r="D580" s="15"/>
      <c r="E580" s="15"/>
    </row>
    <row r="581" customFormat="false" ht="15" hidden="false" customHeight="false" outlineLevel="0" collapsed="false">
      <c r="A581" s="15"/>
      <c r="B581" s="17"/>
      <c r="C581" s="16"/>
      <c r="D581" s="15"/>
      <c r="E581" s="15"/>
    </row>
    <row r="582" customFormat="false" ht="15" hidden="false" customHeight="false" outlineLevel="0" collapsed="false">
      <c r="A582" s="15"/>
      <c r="B582" s="17"/>
      <c r="C582" s="16"/>
      <c r="D582" s="15"/>
      <c r="E582" s="15"/>
    </row>
    <row r="583" customFormat="false" ht="15" hidden="false" customHeight="false" outlineLevel="0" collapsed="false">
      <c r="A583" s="15"/>
      <c r="B583" s="17"/>
      <c r="C583" s="16"/>
      <c r="D583" s="15"/>
      <c r="E583" s="15"/>
    </row>
    <row r="584" customFormat="false" ht="15" hidden="false" customHeight="false" outlineLevel="0" collapsed="false">
      <c r="A584" s="15"/>
      <c r="B584" s="17"/>
      <c r="C584" s="16"/>
      <c r="D584" s="15"/>
      <c r="E584" s="15"/>
    </row>
    <row r="585" customFormat="false" ht="15" hidden="false" customHeight="false" outlineLevel="0" collapsed="false">
      <c r="A585" s="15"/>
      <c r="B585" s="17"/>
      <c r="C585" s="16"/>
      <c r="D585" s="15"/>
      <c r="E585" s="15"/>
    </row>
    <row r="586" customFormat="false" ht="15" hidden="false" customHeight="false" outlineLevel="0" collapsed="false">
      <c r="A586" s="15"/>
      <c r="B586" s="17"/>
      <c r="C586" s="16"/>
      <c r="D586" s="15"/>
      <c r="E586" s="15"/>
    </row>
    <row r="587" customFormat="false" ht="15" hidden="false" customHeight="false" outlineLevel="0" collapsed="false">
      <c r="A587" s="15"/>
      <c r="B587" s="17"/>
      <c r="C587" s="16"/>
      <c r="D587" s="15"/>
      <c r="E587" s="15"/>
    </row>
    <row r="588" customFormat="false" ht="15" hidden="false" customHeight="false" outlineLevel="0" collapsed="false">
      <c r="A588" s="15"/>
      <c r="B588" s="17"/>
      <c r="C588" s="16"/>
      <c r="D588" s="15"/>
      <c r="E588" s="15"/>
    </row>
    <row r="589" customFormat="false" ht="15" hidden="false" customHeight="false" outlineLevel="0" collapsed="false">
      <c r="A589" s="15"/>
      <c r="B589" s="17"/>
      <c r="C589" s="16"/>
      <c r="D589" s="15"/>
      <c r="E589" s="15"/>
    </row>
    <row r="590" customFormat="false" ht="15" hidden="false" customHeight="false" outlineLevel="0" collapsed="false">
      <c r="A590" s="15"/>
      <c r="B590" s="17"/>
      <c r="C590" s="16"/>
      <c r="D590" s="15"/>
      <c r="E590" s="15"/>
    </row>
    <row r="591" customFormat="false" ht="15" hidden="false" customHeight="false" outlineLevel="0" collapsed="false">
      <c r="A591" s="15"/>
      <c r="B591" s="17"/>
      <c r="C591" s="16"/>
      <c r="D591" s="15"/>
      <c r="E591" s="15"/>
    </row>
    <row r="592" customFormat="false" ht="15" hidden="false" customHeight="false" outlineLevel="0" collapsed="false">
      <c r="A592" s="15"/>
      <c r="B592" s="17"/>
      <c r="C592" s="16"/>
      <c r="D592" s="15"/>
      <c r="E592" s="15"/>
    </row>
    <row r="593" customFormat="false" ht="15" hidden="false" customHeight="false" outlineLevel="0" collapsed="false">
      <c r="A593" s="15"/>
      <c r="B593" s="17"/>
      <c r="C593" s="16"/>
      <c r="D593" s="15"/>
      <c r="E593" s="15"/>
    </row>
    <row r="594" customFormat="false" ht="15" hidden="false" customHeight="false" outlineLevel="0" collapsed="false">
      <c r="A594" s="15"/>
      <c r="B594" s="17"/>
      <c r="C594" s="16"/>
      <c r="D594" s="15"/>
      <c r="E594" s="15"/>
    </row>
    <row r="595" customFormat="false" ht="15" hidden="false" customHeight="false" outlineLevel="0" collapsed="false">
      <c r="A595" s="15"/>
      <c r="B595" s="17"/>
      <c r="C595" s="16"/>
      <c r="D595" s="15"/>
      <c r="E595" s="15"/>
    </row>
    <row r="596" customFormat="false" ht="15" hidden="false" customHeight="false" outlineLevel="0" collapsed="false">
      <c r="A596" s="15"/>
      <c r="B596" s="17"/>
      <c r="C596" s="16"/>
      <c r="D596" s="15"/>
      <c r="E596" s="15"/>
    </row>
    <row r="597" customFormat="false" ht="15" hidden="false" customHeight="false" outlineLevel="0" collapsed="false">
      <c r="A597" s="15"/>
      <c r="B597" s="17"/>
      <c r="C597" s="16"/>
      <c r="D597" s="15"/>
      <c r="E597" s="15"/>
    </row>
    <row r="598" customFormat="false" ht="15" hidden="false" customHeight="false" outlineLevel="0" collapsed="false">
      <c r="A598" s="15"/>
      <c r="B598" s="17"/>
      <c r="C598" s="16"/>
      <c r="D598" s="15"/>
      <c r="E598" s="15"/>
    </row>
    <row r="599" customFormat="false" ht="15" hidden="false" customHeight="false" outlineLevel="0" collapsed="false">
      <c r="A599" s="15"/>
      <c r="B599" s="17"/>
      <c r="C599" s="16"/>
      <c r="D599" s="15"/>
      <c r="E599" s="15"/>
    </row>
    <row r="600" customFormat="false" ht="15" hidden="false" customHeight="false" outlineLevel="0" collapsed="false">
      <c r="A600" s="15"/>
      <c r="B600" s="17"/>
      <c r="C600" s="16"/>
      <c r="D600" s="15"/>
      <c r="E600" s="15"/>
    </row>
    <row r="601" customFormat="false" ht="15" hidden="false" customHeight="false" outlineLevel="0" collapsed="false">
      <c r="A601" s="15"/>
      <c r="B601" s="17"/>
      <c r="C601" s="16"/>
      <c r="D601" s="15"/>
      <c r="E601" s="15"/>
    </row>
    <row r="602" customFormat="false" ht="15" hidden="false" customHeight="false" outlineLevel="0" collapsed="false">
      <c r="A602" s="15"/>
      <c r="B602" s="17"/>
      <c r="C602" s="16"/>
      <c r="D602" s="15"/>
      <c r="E602" s="15"/>
    </row>
    <row r="603" customFormat="false" ht="15" hidden="false" customHeight="false" outlineLevel="0" collapsed="false">
      <c r="A603" s="15"/>
      <c r="B603" s="17"/>
      <c r="C603" s="16"/>
      <c r="D603" s="15"/>
      <c r="E603" s="15"/>
    </row>
    <row r="604" customFormat="false" ht="15" hidden="false" customHeight="false" outlineLevel="0" collapsed="false">
      <c r="A604" s="15"/>
      <c r="B604" s="17"/>
      <c r="C604" s="16"/>
      <c r="D604" s="15"/>
      <c r="E604" s="15"/>
    </row>
    <row r="605" customFormat="false" ht="15" hidden="false" customHeight="false" outlineLevel="0" collapsed="false">
      <c r="A605" s="15"/>
      <c r="B605" s="17"/>
      <c r="C605" s="16"/>
      <c r="D605" s="15"/>
      <c r="E605" s="15"/>
    </row>
    <row r="606" customFormat="false" ht="15" hidden="false" customHeight="false" outlineLevel="0" collapsed="false">
      <c r="A606" s="15"/>
      <c r="B606" s="17"/>
      <c r="C606" s="16"/>
      <c r="D606" s="15"/>
      <c r="E606" s="15"/>
    </row>
    <row r="607" customFormat="false" ht="15" hidden="false" customHeight="false" outlineLevel="0" collapsed="false">
      <c r="A607" s="15"/>
      <c r="B607" s="17"/>
      <c r="C607" s="16"/>
      <c r="D607" s="15"/>
      <c r="E607" s="15"/>
    </row>
    <row r="608" customFormat="false" ht="15" hidden="false" customHeight="false" outlineLevel="0" collapsed="false">
      <c r="A608" s="15"/>
      <c r="B608" s="17"/>
      <c r="C608" s="16"/>
      <c r="D608" s="15"/>
      <c r="E608" s="15"/>
    </row>
    <row r="609" customFormat="false" ht="15" hidden="false" customHeight="false" outlineLevel="0" collapsed="false">
      <c r="A609" s="15"/>
      <c r="B609" s="17"/>
      <c r="C609" s="16"/>
      <c r="D609" s="15"/>
      <c r="E609" s="15"/>
    </row>
    <row r="610" customFormat="false" ht="15" hidden="false" customHeight="false" outlineLevel="0" collapsed="false">
      <c r="A610" s="15"/>
      <c r="B610" s="17"/>
      <c r="C610" s="16"/>
      <c r="D610" s="15"/>
      <c r="E610" s="15"/>
    </row>
    <row r="611" customFormat="false" ht="15" hidden="false" customHeight="false" outlineLevel="0" collapsed="false">
      <c r="A611" s="15"/>
      <c r="B611" s="17"/>
      <c r="C611" s="16"/>
      <c r="D611" s="15"/>
      <c r="E611" s="15"/>
    </row>
    <row r="612" customFormat="false" ht="15" hidden="false" customHeight="false" outlineLevel="0" collapsed="false">
      <c r="A612" s="15"/>
      <c r="B612" s="17"/>
      <c r="C612" s="16"/>
      <c r="D612" s="15"/>
      <c r="E612" s="15"/>
    </row>
    <row r="613" customFormat="false" ht="15" hidden="false" customHeight="false" outlineLevel="0" collapsed="false">
      <c r="A613" s="15"/>
      <c r="B613" s="17"/>
      <c r="C613" s="16"/>
      <c r="D613" s="15"/>
      <c r="E613" s="15"/>
    </row>
    <row r="614" customFormat="false" ht="15" hidden="false" customHeight="false" outlineLevel="0" collapsed="false">
      <c r="A614" s="15"/>
      <c r="B614" s="17"/>
      <c r="C614" s="16"/>
      <c r="D614" s="15"/>
      <c r="E614" s="15"/>
    </row>
    <row r="615" customFormat="false" ht="15" hidden="false" customHeight="false" outlineLevel="0" collapsed="false">
      <c r="A615" s="15"/>
      <c r="B615" s="17"/>
      <c r="C615" s="16"/>
      <c r="D615" s="15"/>
      <c r="E615" s="15"/>
    </row>
    <row r="616" customFormat="false" ht="15" hidden="false" customHeight="false" outlineLevel="0" collapsed="false">
      <c r="A616" s="15"/>
      <c r="B616" s="17"/>
      <c r="C616" s="16"/>
      <c r="D616" s="15"/>
      <c r="E616" s="15"/>
    </row>
    <row r="617" customFormat="false" ht="15" hidden="false" customHeight="false" outlineLevel="0" collapsed="false">
      <c r="A617" s="15"/>
      <c r="B617" s="17"/>
      <c r="C617" s="16"/>
      <c r="D617" s="15"/>
      <c r="E617" s="15"/>
    </row>
    <row r="618" customFormat="false" ht="15" hidden="false" customHeight="false" outlineLevel="0" collapsed="false">
      <c r="A618" s="15"/>
      <c r="B618" s="17"/>
      <c r="C618" s="16"/>
      <c r="D618" s="15"/>
      <c r="E618" s="15"/>
    </row>
    <row r="619" customFormat="false" ht="15" hidden="false" customHeight="false" outlineLevel="0" collapsed="false">
      <c r="A619" s="15"/>
      <c r="B619" s="17"/>
      <c r="C619" s="16"/>
      <c r="D619" s="15"/>
      <c r="E619" s="15"/>
    </row>
    <row r="620" customFormat="false" ht="15" hidden="false" customHeight="false" outlineLevel="0" collapsed="false">
      <c r="A620" s="15"/>
      <c r="B620" s="17"/>
      <c r="C620" s="16"/>
      <c r="D620" s="15"/>
      <c r="E620" s="15"/>
    </row>
    <row r="621" customFormat="false" ht="15" hidden="false" customHeight="false" outlineLevel="0" collapsed="false">
      <c r="A621" s="15"/>
      <c r="B621" s="17"/>
      <c r="C621" s="16"/>
      <c r="D621" s="15"/>
      <c r="E621" s="15"/>
    </row>
    <row r="622" customFormat="false" ht="15" hidden="false" customHeight="false" outlineLevel="0" collapsed="false">
      <c r="A622" s="15"/>
      <c r="B622" s="17"/>
      <c r="C622" s="16"/>
      <c r="D622" s="15"/>
      <c r="E622" s="15"/>
    </row>
    <row r="623" customFormat="false" ht="15" hidden="false" customHeight="false" outlineLevel="0" collapsed="false">
      <c r="A623" s="15"/>
      <c r="B623" s="17"/>
      <c r="C623" s="16"/>
      <c r="D623" s="15"/>
      <c r="E623" s="15"/>
    </row>
    <row r="624" customFormat="false" ht="15" hidden="false" customHeight="false" outlineLevel="0" collapsed="false">
      <c r="A624" s="15"/>
      <c r="B624" s="17"/>
      <c r="C624" s="16"/>
      <c r="D624" s="15"/>
      <c r="E624" s="15"/>
    </row>
    <row r="625" customFormat="false" ht="15" hidden="false" customHeight="false" outlineLevel="0" collapsed="false">
      <c r="A625" s="15"/>
      <c r="B625" s="17"/>
      <c r="C625" s="16"/>
      <c r="D625" s="15"/>
      <c r="E625" s="15"/>
    </row>
    <row r="626" customFormat="false" ht="15" hidden="false" customHeight="false" outlineLevel="0" collapsed="false">
      <c r="A626" s="15"/>
      <c r="B626" s="17"/>
      <c r="C626" s="16"/>
      <c r="D626" s="15"/>
      <c r="E626" s="15"/>
    </row>
    <row r="627" customFormat="false" ht="15" hidden="false" customHeight="false" outlineLevel="0" collapsed="false">
      <c r="A627" s="15"/>
      <c r="B627" s="17"/>
      <c r="C627" s="16"/>
      <c r="D627" s="15"/>
      <c r="E627" s="15"/>
    </row>
    <row r="628" customFormat="false" ht="15" hidden="false" customHeight="false" outlineLevel="0" collapsed="false">
      <c r="A628" s="15"/>
      <c r="B628" s="17"/>
      <c r="C628" s="16"/>
      <c r="D628" s="15"/>
      <c r="E628" s="15"/>
    </row>
    <row r="629" customFormat="false" ht="15" hidden="false" customHeight="false" outlineLevel="0" collapsed="false">
      <c r="A629" s="15"/>
      <c r="B629" s="17"/>
      <c r="C629" s="16"/>
      <c r="D629" s="15"/>
      <c r="E629" s="15"/>
    </row>
    <row r="630" customFormat="false" ht="15" hidden="false" customHeight="false" outlineLevel="0" collapsed="false">
      <c r="A630" s="15"/>
      <c r="B630" s="17"/>
      <c r="C630" s="16"/>
      <c r="D630" s="15"/>
      <c r="E630" s="15"/>
    </row>
    <row r="631" customFormat="false" ht="15" hidden="false" customHeight="false" outlineLevel="0" collapsed="false">
      <c r="A631" s="15"/>
      <c r="B631" s="17"/>
      <c r="C631" s="16"/>
      <c r="D631" s="15"/>
      <c r="E631" s="15"/>
    </row>
    <row r="632" customFormat="false" ht="15" hidden="false" customHeight="false" outlineLevel="0" collapsed="false">
      <c r="A632" s="15"/>
      <c r="B632" s="17"/>
      <c r="C632" s="16"/>
      <c r="D632" s="15"/>
      <c r="E632" s="15"/>
    </row>
    <row r="633" customFormat="false" ht="15" hidden="false" customHeight="false" outlineLevel="0" collapsed="false">
      <c r="A633" s="15"/>
      <c r="B633" s="17"/>
      <c r="C633" s="16"/>
      <c r="D633" s="15"/>
      <c r="E633" s="15"/>
    </row>
    <row r="634" customFormat="false" ht="15" hidden="false" customHeight="false" outlineLevel="0" collapsed="false">
      <c r="A634" s="15"/>
      <c r="B634" s="17"/>
      <c r="C634" s="16"/>
      <c r="D634" s="15"/>
      <c r="E634" s="15"/>
    </row>
    <row r="635" customFormat="false" ht="15" hidden="false" customHeight="false" outlineLevel="0" collapsed="false">
      <c r="A635" s="15"/>
      <c r="B635" s="17"/>
      <c r="C635" s="16"/>
      <c r="D635" s="15"/>
      <c r="E635" s="15"/>
    </row>
    <row r="636" customFormat="false" ht="15" hidden="false" customHeight="false" outlineLevel="0" collapsed="false">
      <c r="A636" s="15"/>
      <c r="B636" s="17"/>
      <c r="C636" s="16"/>
      <c r="D636" s="15"/>
      <c r="E636" s="15"/>
    </row>
    <row r="637" customFormat="false" ht="15" hidden="false" customHeight="false" outlineLevel="0" collapsed="false">
      <c r="A637" s="15"/>
      <c r="B637" s="17"/>
      <c r="C637" s="16"/>
      <c r="D637" s="15"/>
      <c r="E637" s="15"/>
    </row>
    <row r="638" customFormat="false" ht="15" hidden="false" customHeight="false" outlineLevel="0" collapsed="false">
      <c r="A638" s="15"/>
      <c r="B638" s="17"/>
      <c r="C638" s="16"/>
      <c r="D638" s="15"/>
      <c r="E638" s="15"/>
    </row>
    <row r="639" customFormat="false" ht="15" hidden="false" customHeight="false" outlineLevel="0" collapsed="false">
      <c r="A639" s="15"/>
      <c r="B639" s="17"/>
      <c r="C639" s="16"/>
      <c r="D639" s="15"/>
      <c r="E639" s="15"/>
    </row>
    <row r="640" customFormat="false" ht="15" hidden="false" customHeight="false" outlineLevel="0" collapsed="false">
      <c r="A640" s="15"/>
      <c r="B640" s="17"/>
      <c r="C640" s="16"/>
      <c r="D640" s="15"/>
      <c r="E640" s="15"/>
    </row>
    <row r="641" customFormat="false" ht="15" hidden="false" customHeight="false" outlineLevel="0" collapsed="false">
      <c r="A641" s="15"/>
      <c r="B641" s="17"/>
      <c r="C641" s="16"/>
      <c r="D641" s="15"/>
      <c r="E641" s="15"/>
    </row>
    <row r="642" customFormat="false" ht="15" hidden="false" customHeight="false" outlineLevel="0" collapsed="false">
      <c r="A642" s="15"/>
      <c r="B642" s="17"/>
      <c r="C642" s="16"/>
      <c r="D642" s="15"/>
      <c r="E642" s="15"/>
    </row>
    <row r="643" customFormat="false" ht="15" hidden="false" customHeight="false" outlineLevel="0" collapsed="false">
      <c r="A643" s="15"/>
      <c r="B643" s="17"/>
      <c r="C643" s="16"/>
      <c r="D643" s="15"/>
      <c r="E643" s="15"/>
    </row>
    <row r="644" customFormat="false" ht="15" hidden="false" customHeight="false" outlineLevel="0" collapsed="false">
      <c r="A644" s="15"/>
      <c r="B644" s="17"/>
      <c r="C644" s="16"/>
      <c r="D644" s="15"/>
      <c r="E644" s="15"/>
    </row>
    <row r="645" customFormat="false" ht="15" hidden="false" customHeight="false" outlineLevel="0" collapsed="false">
      <c r="A645" s="15"/>
      <c r="B645" s="17"/>
      <c r="C645" s="16"/>
      <c r="D645" s="15"/>
      <c r="E645" s="15"/>
    </row>
    <row r="646" customFormat="false" ht="15" hidden="false" customHeight="false" outlineLevel="0" collapsed="false">
      <c r="A646" s="15"/>
      <c r="B646" s="17"/>
      <c r="C646" s="16"/>
      <c r="D646" s="15"/>
      <c r="E646" s="15"/>
    </row>
    <row r="647" customFormat="false" ht="15" hidden="false" customHeight="false" outlineLevel="0" collapsed="false">
      <c r="A647" s="15"/>
      <c r="B647" s="17"/>
      <c r="C647" s="16"/>
      <c r="D647" s="15"/>
      <c r="E647" s="15"/>
    </row>
    <row r="648" customFormat="false" ht="15" hidden="false" customHeight="false" outlineLevel="0" collapsed="false">
      <c r="A648" s="15"/>
      <c r="B648" s="17"/>
      <c r="C648" s="16"/>
      <c r="D648" s="15"/>
      <c r="E648" s="15"/>
    </row>
    <row r="649" customFormat="false" ht="15" hidden="false" customHeight="false" outlineLevel="0" collapsed="false">
      <c r="A649" s="15"/>
      <c r="B649" s="17"/>
      <c r="C649" s="16"/>
      <c r="D649" s="15"/>
      <c r="E649" s="15"/>
    </row>
    <row r="650" customFormat="false" ht="15" hidden="false" customHeight="false" outlineLevel="0" collapsed="false">
      <c r="A650" s="15"/>
      <c r="B650" s="17"/>
      <c r="C650" s="16"/>
      <c r="D650" s="15"/>
      <c r="E650" s="15"/>
    </row>
    <row r="651" customFormat="false" ht="15" hidden="false" customHeight="false" outlineLevel="0" collapsed="false">
      <c r="A651" s="15"/>
      <c r="B651" s="17"/>
      <c r="C651" s="16"/>
      <c r="D651" s="15"/>
      <c r="E651" s="15"/>
    </row>
    <row r="652" customFormat="false" ht="15" hidden="false" customHeight="false" outlineLevel="0" collapsed="false">
      <c r="A652" s="15"/>
      <c r="B652" s="17"/>
      <c r="C652" s="16"/>
      <c r="D652" s="15"/>
      <c r="E652" s="15"/>
    </row>
    <row r="653" customFormat="false" ht="15" hidden="false" customHeight="false" outlineLevel="0" collapsed="false">
      <c r="A653" s="15"/>
      <c r="B653" s="17"/>
      <c r="C653" s="16"/>
      <c r="D653" s="15"/>
      <c r="E653" s="15"/>
    </row>
    <row r="654" customFormat="false" ht="15" hidden="false" customHeight="false" outlineLevel="0" collapsed="false">
      <c r="A654" s="15"/>
      <c r="B654" s="17"/>
      <c r="C654" s="16"/>
      <c r="D654" s="15"/>
      <c r="E654" s="15"/>
    </row>
    <row r="655" customFormat="false" ht="15" hidden="false" customHeight="false" outlineLevel="0" collapsed="false">
      <c r="A655" s="15"/>
      <c r="B655" s="17"/>
      <c r="C655" s="16"/>
      <c r="D655" s="15"/>
      <c r="E655" s="15"/>
    </row>
    <row r="656" customFormat="false" ht="15" hidden="false" customHeight="false" outlineLevel="0" collapsed="false">
      <c r="A656" s="15"/>
      <c r="B656" s="17"/>
      <c r="C656" s="16"/>
      <c r="D656" s="15"/>
      <c r="E656" s="15"/>
    </row>
    <row r="657" customFormat="false" ht="15" hidden="false" customHeight="false" outlineLevel="0" collapsed="false">
      <c r="A657" s="15"/>
      <c r="B657" s="17"/>
      <c r="C657" s="16"/>
      <c r="D657" s="15"/>
      <c r="E657" s="15"/>
    </row>
    <row r="658" customFormat="false" ht="15" hidden="false" customHeight="false" outlineLevel="0" collapsed="false">
      <c r="A658" s="15"/>
      <c r="B658" s="17"/>
      <c r="C658" s="16"/>
      <c r="D658" s="15"/>
      <c r="E658" s="15"/>
    </row>
    <row r="659" customFormat="false" ht="15" hidden="false" customHeight="false" outlineLevel="0" collapsed="false">
      <c r="A659" s="15"/>
      <c r="B659" s="17"/>
      <c r="C659" s="16"/>
      <c r="D659" s="15"/>
      <c r="E659" s="15"/>
    </row>
    <row r="660" customFormat="false" ht="15" hidden="false" customHeight="false" outlineLevel="0" collapsed="false">
      <c r="A660" s="15"/>
      <c r="B660" s="17"/>
      <c r="C660" s="16"/>
      <c r="D660" s="15"/>
      <c r="E660" s="15"/>
    </row>
    <row r="661" customFormat="false" ht="15" hidden="false" customHeight="false" outlineLevel="0" collapsed="false">
      <c r="A661" s="15"/>
      <c r="B661" s="17"/>
      <c r="C661" s="16"/>
      <c r="D661" s="15"/>
      <c r="E661" s="15"/>
    </row>
    <row r="662" customFormat="false" ht="15" hidden="false" customHeight="false" outlineLevel="0" collapsed="false">
      <c r="A662" s="15"/>
      <c r="B662" s="17"/>
      <c r="C662" s="16"/>
      <c r="D662" s="15"/>
      <c r="E662" s="15"/>
    </row>
    <row r="663" customFormat="false" ht="15" hidden="false" customHeight="false" outlineLevel="0" collapsed="false">
      <c r="A663" s="15"/>
      <c r="B663" s="17"/>
      <c r="C663" s="16"/>
      <c r="D663" s="15"/>
      <c r="E663" s="15"/>
    </row>
    <row r="664" customFormat="false" ht="15" hidden="false" customHeight="false" outlineLevel="0" collapsed="false">
      <c r="A664" s="15"/>
      <c r="B664" s="17"/>
      <c r="C664" s="16"/>
      <c r="D664" s="15"/>
      <c r="E664" s="15"/>
    </row>
    <row r="665" customFormat="false" ht="15" hidden="false" customHeight="false" outlineLevel="0" collapsed="false">
      <c r="A665" s="15"/>
      <c r="B665" s="17"/>
      <c r="C665" s="16"/>
      <c r="D665" s="15"/>
      <c r="E665" s="15"/>
    </row>
    <row r="666" customFormat="false" ht="15" hidden="false" customHeight="false" outlineLevel="0" collapsed="false">
      <c r="A666" s="15"/>
      <c r="B666" s="17"/>
      <c r="C666" s="16"/>
      <c r="D666" s="15"/>
      <c r="E666" s="15"/>
    </row>
    <row r="667" customFormat="false" ht="15" hidden="false" customHeight="false" outlineLevel="0" collapsed="false">
      <c r="A667" s="15"/>
      <c r="B667" s="17"/>
      <c r="C667" s="16"/>
      <c r="D667" s="15"/>
      <c r="E667" s="15"/>
    </row>
    <row r="668" customFormat="false" ht="15" hidden="false" customHeight="false" outlineLevel="0" collapsed="false">
      <c r="A668" s="15"/>
      <c r="B668" s="17"/>
      <c r="C668" s="16"/>
      <c r="D668" s="15"/>
      <c r="E668" s="15"/>
    </row>
    <row r="669" customFormat="false" ht="15" hidden="false" customHeight="false" outlineLevel="0" collapsed="false">
      <c r="A669" s="15"/>
      <c r="B669" s="17"/>
      <c r="C669" s="16"/>
      <c r="D669" s="15"/>
      <c r="E669" s="15"/>
    </row>
    <row r="670" customFormat="false" ht="15" hidden="false" customHeight="false" outlineLevel="0" collapsed="false">
      <c r="A670" s="15"/>
      <c r="B670" s="17"/>
      <c r="C670" s="16"/>
      <c r="D670" s="15"/>
      <c r="E670" s="15"/>
    </row>
    <row r="671" customFormat="false" ht="15" hidden="false" customHeight="false" outlineLevel="0" collapsed="false">
      <c r="A671" s="15"/>
      <c r="B671" s="17"/>
      <c r="C671" s="16"/>
      <c r="D671" s="15"/>
      <c r="E671" s="15"/>
    </row>
    <row r="672" customFormat="false" ht="15" hidden="false" customHeight="false" outlineLevel="0" collapsed="false">
      <c r="A672" s="15"/>
      <c r="B672" s="17"/>
      <c r="C672" s="16"/>
      <c r="D672" s="15"/>
      <c r="E672" s="15"/>
    </row>
    <row r="673" customFormat="false" ht="15" hidden="false" customHeight="false" outlineLevel="0" collapsed="false">
      <c r="A673" s="15"/>
      <c r="B673" s="17"/>
      <c r="C673" s="16"/>
      <c r="D673" s="15"/>
      <c r="E673" s="15"/>
    </row>
    <row r="674" customFormat="false" ht="15" hidden="false" customHeight="false" outlineLevel="0" collapsed="false">
      <c r="A674" s="15"/>
      <c r="B674" s="17"/>
      <c r="C674" s="16"/>
      <c r="D674" s="15"/>
      <c r="E674" s="15"/>
    </row>
    <row r="675" customFormat="false" ht="15" hidden="false" customHeight="false" outlineLevel="0" collapsed="false">
      <c r="A675" s="15"/>
      <c r="B675" s="17"/>
      <c r="C675" s="16"/>
      <c r="D675" s="15"/>
      <c r="E675" s="15"/>
    </row>
    <row r="676" customFormat="false" ht="15" hidden="false" customHeight="false" outlineLevel="0" collapsed="false">
      <c r="A676" s="15"/>
      <c r="B676" s="17"/>
      <c r="C676" s="16"/>
      <c r="D676" s="15"/>
      <c r="E676" s="15"/>
    </row>
    <row r="677" customFormat="false" ht="15" hidden="false" customHeight="false" outlineLevel="0" collapsed="false">
      <c r="A677" s="15"/>
      <c r="B677" s="17"/>
      <c r="C677" s="16"/>
      <c r="D677" s="15"/>
      <c r="E677" s="15"/>
    </row>
    <row r="678" customFormat="false" ht="15" hidden="false" customHeight="false" outlineLevel="0" collapsed="false">
      <c r="A678" s="15"/>
      <c r="B678" s="17"/>
      <c r="C678" s="16"/>
      <c r="D678" s="15"/>
      <c r="E678" s="15"/>
    </row>
    <row r="679" customFormat="false" ht="15" hidden="false" customHeight="false" outlineLevel="0" collapsed="false">
      <c r="A679" s="15"/>
      <c r="B679" s="17"/>
      <c r="C679" s="16"/>
      <c r="D679" s="15"/>
      <c r="E679" s="15"/>
    </row>
    <row r="680" customFormat="false" ht="15" hidden="false" customHeight="false" outlineLevel="0" collapsed="false">
      <c r="A680" s="15"/>
      <c r="B680" s="17"/>
      <c r="C680" s="16"/>
      <c r="D680" s="15"/>
      <c r="E680" s="15"/>
    </row>
    <row r="681" customFormat="false" ht="15" hidden="false" customHeight="false" outlineLevel="0" collapsed="false">
      <c r="A681" s="15"/>
      <c r="B681" s="17"/>
      <c r="C681" s="16"/>
      <c r="D681" s="15"/>
      <c r="E681" s="15"/>
    </row>
    <row r="682" customFormat="false" ht="15" hidden="false" customHeight="false" outlineLevel="0" collapsed="false">
      <c r="A682" s="15"/>
      <c r="B682" s="17"/>
      <c r="C682" s="16"/>
      <c r="D682" s="15"/>
      <c r="E682" s="15"/>
    </row>
    <row r="683" customFormat="false" ht="15" hidden="false" customHeight="false" outlineLevel="0" collapsed="false">
      <c r="A683" s="15"/>
      <c r="B683" s="17"/>
      <c r="C683" s="16"/>
      <c r="D683" s="15"/>
      <c r="E683" s="15"/>
    </row>
    <row r="684" customFormat="false" ht="15" hidden="false" customHeight="false" outlineLevel="0" collapsed="false">
      <c r="A684" s="15"/>
      <c r="B684" s="17"/>
      <c r="C684" s="16"/>
      <c r="D684" s="15"/>
      <c r="E684" s="15"/>
    </row>
    <row r="685" customFormat="false" ht="15" hidden="false" customHeight="false" outlineLevel="0" collapsed="false">
      <c r="A685" s="15"/>
      <c r="B685" s="17"/>
      <c r="C685" s="16"/>
      <c r="D685" s="15"/>
      <c r="E685" s="15"/>
    </row>
    <row r="686" customFormat="false" ht="15" hidden="false" customHeight="false" outlineLevel="0" collapsed="false">
      <c r="A686" s="15"/>
      <c r="B686" s="17"/>
      <c r="C686" s="16"/>
      <c r="D686" s="15"/>
      <c r="E686" s="15"/>
    </row>
    <row r="687" customFormat="false" ht="15" hidden="false" customHeight="false" outlineLevel="0" collapsed="false">
      <c r="A687" s="15"/>
      <c r="B687" s="17"/>
      <c r="C687" s="16"/>
      <c r="D687" s="15"/>
      <c r="E687" s="15"/>
    </row>
    <row r="688" customFormat="false" ht="15" hidden="false" customHeight="false" outlineLevel="0" collapsed="false">
      <c r="A688" s="15"/>
      <c r="B688" s="17"/>
      <c r="C688" s="16"/>
      <c r="D688" s="15"/>
      <c r="E688" s="15"/>
    </row>
    <row r="689" customFormat="false" ht="15" hidden="false" customHeight="false" outlineLevel="0" collapsed="false">
      <c r="A689" s="15"/>
      <c r="B689" s="17"/>
      <c r="C689" s="16"/>
      <c r="D689" s="15"/>
      <c r="E689" s="15"/>
    </row>
    <row r="690" customFormat="false" ht="15" hidden="false" customHeight="false" outlineLevel="0" collapsed="false">
      <c r="A690" s="15"/>
      <c r="B690" s="17"/>
      <c r="C690" s="16"/>
      <c r="D690" s="15"/>
      <c r="E690" s="15"/>
    </row>
    <row r="691" customFormat="false" ht="15" hidden="false" customHeight="false" outlineLevel="0" collapsed="false">
      <c r="A691" s="15"/>
      <c r="B691" s="17"/>
      <c r="C691" s="16"/>
      <c r="D691" s="15"/>
      <c r="E691" s="15"/>
    </row>
    <row r="692" customFormat="false" ht="15" hidden="false" customHeight="false" outlineLevel="0" collapsed="false">
      <c r="A692" s="15"/>
      <c r="B692" s="17"/>
      <c r="C692" s="16"/>
      <c r="D692" s="15"/>
      <c r="E692" s="15"/>
    </row>
    <row r="693" customFormat="false" ht="15" hidden="false" customHeight="false" outlineLevel="0" collapsed="false">
      <c r="A693" s="15"/>
      <c r="B693" s="17"/>
      <c r="C693" s="16"/>
      <c r="D693" s="15"/>
      <c r="E693" s="15"/>
    </row>
    <row r="694" customFormat="false" ht="15" hidden="false" customHeight="false" outlineLevel="0" collapsed="false">
      <c r="A694" s="15"/>
      <c r="B694" s="17"/>
      <c r="C694" s="16"/>
      <c r="D694" s="15"/>
      <c r="E694" s="15"/>
    </row>
    <row r="695" customFormat="false" ht="15" hidden="false" customHeight="false" outlineLevel="0" collapsed="false">
      <c r="A695" s="15"/>
      <c r="B695" s="17"/>
      <c r="C695" s="16"/>
      <c r="D695" s="15"/>
      <c r="E695" s="15"/>
    </row>
    <row r="696" customFormat="false" ht="15" hidden="false" customHeight="false" outlineLevel="0" collapsed="false">
      <c r="A696" s="15"/>
      <c r="B696" s="17"/>
      <c r="C696" s="16"/>
      <c r="D696" s="15"/>
      <c r="E696" s="15"/>
    </row>
    <row r="697" customFormat="false" ht="15" hidden="false" customHeight="false" outlineLevel="0" collapsed="false">
      <c r="A697" s="15"/>
      <c r="B697" s="17"/>
      <c r="C697" s="16"/>
      <c r="D697" s="15"/>
      <c r="E697" s="15"/>
    </row>
    <row r="698" customFormat="false" ht="15" hidden="false" customHeight="false" outlineLevel="0" collapsed="false">
      <c r="A698" s="15"/>
      <c r="B698" s="17"/>
      <c r="C698" s="16"/>
      <c r="D698" s="15"/>
      <c r="E698" s="15"/>
    </row>
    <row r="699" customFormat="false" ht="15" hidden="false" customHeight="false" outlineLevel="0" collapsed="false">
      <c r="A699" s="15"/>
      <c r="B699" s="17"/>
      <c r="C699" s="16"/>
      <c r="D699" s="15"/>
      <c r="E699" s="15"/>
    </row>
    <row r="700" customFormat="false" ht="15" hidden="false" customHeight="false" outlineLevel="0" collapsed="false">
      <c r="A700" s="15"/>
      <c r="B700" s="17"/>
      <c r="C700" s="16"/>
      <c r="D700" s="15"/>
      <c r="E700" s="15"/>
    </row>
    <row r="701" customFormat="false" ht="15" hidden="false" customHeight="false" outlineLevel="0" collapsed="false">
      <c r="A701" s="15"/>
      <c r="B701" s="17"/>
      <c r="C701" s="16"/>
      <c r="D701" s="15"/>
      <c r="E701" s="15"/>
    </row>
    <row r="702" customFormat="false" ht="15" hidden="false" customHeight="false" outlineLevel="0" collapsed="false">
      <c r="A702" s="15"/>
      <c r="B702" s="17"/>
      <c r="C702" s="16"/>
      <c r="D702" s="15"/>
      <c r="E702" s="15"/>
    </row>
    <row r="703" customFormat="false" ht="15" hidden="false" customHeight="false" outlineLevel="0" collapsed="false">
      <c r="A703" s="15"/>
      <c r="B703" s="17"/>
      <c r="C703" s="16"/>
      <c r="D703" s="15"/>
      <c r="E703" s="15"/>
    </row>
    <row r="704" customFormat="false" ht="15" hidden="false" customHeight="false" outlineLevel="0" collapsed="false">
      <c r="A704" s="15"/>
      <c r="B704" s="17"/>
      <c r="C704" s="16"/>
      <c r="D704" s="15"/>
      <c r="E704" s="15"/>
    </row>
    <row r="705" customFormat="false" ht="15" hidden="false" customHeight="false" outlineLevel="0" collapsed="false">
      <c r="A705" s="15"/>
      <c r="B705" s="17"/>
      <c r="C705" s="16"/>
      <c r="D705" s="15"/>
      <c r="E705" s="15"/>
    </row>
    <row r="706" customFormat="false" ht="15" hidden="false" customHeight="false" outlineLevel="0" collapsed="false">
      <c r="A706" s="15"/>
      <c r="B706" s="17"/>
      <c r="C706" s="16"/>
      <c r="D706" s="15"/>
      <c r="E706" s="15"/>
    </row>
    <row r="707" customFormat="false" ht="15" hidden="false" customHeight="false" outlineLevel="0" collapsed="false">
      <c r="A707" s="15"/>
      <c r="B707" s="17"/>
      <c r="C707" s="16"/>
      <c r="D707" s="15"/>
      <c r="E707" s="15"/>
    </row>
    <row r="708" customFormat="false" ht="15" hidden="false" customHeight="false" outlineLevel="0" collapsed="false">
      <c r="A708" s="15"/>
      <c r="B708" s="17"/>
      <c r="C708" s="16"/>
      <c r="D708" s="15"/>
      <c r="E708" s="15"/>
    </row>
    <row r="709" customFormat="false" ht="15" hidden="false" customHeight="false" outlineLevel="0" collapsed="false">
      <c r="A709" s="15"/>
      <c r="B709" s="17"/>
      <c r="C709" s="16"/>
      <c r="D709" s="15"/>
      <c r="E709" s="15"/>
    </row>
    <row r="710" customFormat="false" ht="15" hidden="false" customHeight="false" outlineLevel="0" collapsed="false">
      <c r="A710" s="15"/>
      <c r="B710" s="17"/>
      <c r="C710" s="16"/>
      <c r="D710" s="15"/>
      <c r="E710" s="15"/>
    </row>
    <row r="711" customFormat="false" ht="15" hidden="false" customHeight="false" outlineLevel="0" collapsed="false">
      <c r="A711" s="15"/>
      <c r="B711" s="17"/>
      <c r="C711" s="16"/>
      <c r="D711" s="15"/>
      <c r="E711" s="15"/>
    </row>
    <row r="712" customFormat="false" ht="15" hidden="false" customHeight="false" outlineLevel="0" collapsed="false">
      <c r="A712" s="15"/>
      <c r="B712" s="17"/>
      <c r="C712" s="16"/>
      <c r="D712" s="15"/>
      <c r="E712" s="15"/>
    </row>
    <row r="713" customFormat="false" ht="15" hidden="false" customHeight="false" outlineLevel="0" collapsed="false">
      <c r="A713" s="15"/>
      <c r="B713" s="17"/>
      <c r="C713" s="16"/>
      <c r="D713" s="15"/>
      <c r="E713" s="15"/>
    </row>
    <row r="714" customFormat="false" ht="15" hidden="false" customHeight="false" outlineLevel="0" collapsed="false">
      <c r="A714" s="15"/>
      <c r="B714" s="17"/>
      <c r="C714" s="16"/>
      <c r="D714" s="15"/>
      <c r="E714" s="15"/>
    </row>
    <row r="715" customFormat="false" ht="15" hidden="false" customHeight="false" outlineLevel="0" collapsed="false">
      <c r="A715" s="15"/>
      <c r="B715" s="17"/>
      <c r="C715" s="16"/>
      <c r="D715" s="15"/>
      <c r="E715" s="15"/>
    </row>
    <row r="716" customFormat="false" ht="15" hidden="false" customHeight="false" outlineLevel="0" collapsed="false">
      <c r="A716" s="15"/>
      <c r="B716" s="17"/>
      <c r="C716" s="16"/>
      <c r="D716" s="15"/>
      <c r="E716" s="15"/>
    </row>
    <row r="717" customFormat="false" ht="15" hidden="false" customHeight="false" outlineLevel="0" collapsed="false">
      <c r="A717" s="15"/>
      <c r="B717" s="17"/>
      <c r="C717" s="16"/>
      <c r="D717" s="15"/>
      <c r="E717" s="15"/>
    </row>
    <row r="718" customFormat="false" ht="15" hidden="false" customHeight="false" outlineLevel="0" collapsed="false">
      <c r="A718" s="15"/>
      <c r="B718" s="17"/>
      <c r="C718" s="16"/>
      <c r="D718" s="15"/>
      <c r="E718" s="15"/>
    </row>
    <row r="719" customFormat="false" ht="15" hidden="false" customHeight="false" outlineLevel="0" collapsed="false">
      <c r="A719" s="15"/>
      <c r="B719" s="17"/>
      <c r="C719" s="16"/>
      <c r="D719" s="15"/>
      <c r="E719" s="15"/>
    </row>
    <row r="720" customFormat="false" ht="15" hidden="false" customHeight="false" outlineLevel="0" collapsed="false">
      <c r="A720" s="15"/>
      <c r="B720" s="17"/>
      <c r="C720" s="16"/>
      <c r="D720" s="15"/>
      <c r="E720" s="15"/>
    </row>
    <row r="721" customFormat="false" ht="15" hidden="false" customHeight="false" outlineLevel="0" collapsed="false">
      <c r="A721" s="15"/>
      <c r="B721" s="17"/>
      <c r="C721" s="16"/>
      <c r="D721" s="15"/>
      <c r="E721" s="15"/>
    </row>
    <row r="722" customFormat="false" ht="15" hidden="false" customHeight="false" outlineLevel="0" collapsed="false">
      <c r="A722" s="15"/>
      <c r="B722" s="17"/>
      <c r="C722" s="16"/>
      <c r="D722" s="15"/>
      <c r="E722" s="15"/>
    </row>
    <row r="723" customFormat="false" ht="15" hidden="false" customHeight="false" outlineLevel="0" collapsed="false">
      <c r="A723" s="15"/>
      <c r="B723" s="17"/>
      <c r="C723" s="16"/>
      <c r="D723" s="15"/>
      <c r="E723" s="15"/>
    </row>
    <row r="724" customFormat="false" ht="15" hidden="false" customHeight="false" outlineLevel="0" collapsed="false">
      <c r="A724" s="15"/>
      <c r="B724" s="17"/>
      <c r="C724" s="16"/>
      <c r="D724" s="15"/>
      <c r="E724" s="15"/>
    </row>
    <row r="725" customFormat="false" ht="15" hidden="false" customHeight="false" outlineLevel="0" collapsed="false">
      <c r="A725" s="15"/>
      <c r="B725" s="17"/>
      <c r="C725" s="16"/>
      <c r="D725" s="15"/>
      <c r="E725" s="15"/>
    </row>
    <row r="726" customFormat="false" ht="15" hidden="false" customHeight="false" outlineLevel="0" collapsed="false">
      <c r="A726" s="15"/>
      <c r="B726" s="17"/>
      <c r="C726" s="16"/>
      <c r="D726" s="15"/>
      <c r="E726" s="15"/>
    </row>
    <row r="727" customFormat="false" ht="15" hidden="false" customHeight="false" outlineLevel="0" collapsed="false">
      <c r="A727" s="15"/>
      <c r="B727" s="17"/>
      <c r="C727" s="16"/>
      <c r="D727" s="15"/>
      <c r="E727" s="15"/>
    </row>
    <row r="728" customFormat="false" ht="15" hidden="false" customHeight="false" outlineLevel="0" collapsed="false">
      <c r="A728" s="15"/>
      <c r="B728" s="17"/>
      <c r="C728" s="16"/>
      <c r="D728" s="15"/>
      <c r="E728" s="15"/>
    </row>
    <row r="729" customFormat="false" ht="15" hidden="false" customHeight="false" outlineLevel="0" collapsed="false">
      <c r="A729" s="15"/>
      <c r="B729" s="17"/>
      <c r="C729" s="16"/>
      <c r="D729" s="15"/>
      <c r="E729" s="15"/>
    </row>
    <row r="730" customFormat="false" ht="15" hidden="false" customHeight="false" outlineLevel="0" collapsed="false">
      <c r="A730" s="15"/>
      <c r="B730" s="17"/>
      <c r="C730" s="16"/>
      <c r="D730" s="15"/>
      <c r="E730" s="15"/>
    </row>
    <row r="731" customFormat="false" ht="15" hidden="false" customHeight="false" outlineLevel="0" collapsed="false">
      <c r="A731" s="15"/>
      <c r="B731" s="17"/>
      <c r="C731" s="16"/>
      <c r="D731" s="15"/>
      <c r="E731" s="15"/>
    </row>
    <row r="732" customFormat="false" ht="15" hidden="false" customHeight="false" outlineLevel="0" collapsed="false">
      <c r="A732" s="15"/>
      <c r="B732" s="17"/>
      <c r="C732" s="16"/>
      <c r="D732" s="15"/>
      <c r="E732" s="15"/>
    </row>
    <row r="733" customFormat="false" ht="15" hidden="false" customHeight="false" outlineLevel="0" collapsed="false">
      <c r="A733" s="15"/>
      <c r="B733" s="17"/>
      <c r="C733" s="16"/>
      <c r="D733" s="15"/>
      <c r="E733" s="15"/>
    </row>
    <row r="734" customFormat="false" ht="15" hidden="false" customHeight="false" outlineLevel="0" collapsed="false">
      <c r="A734" s="15"/>
      <c r="B734" s="17"/>
      <c r="C734" s="16"/>
      <c r="D734" s="15"/>
      <c r="E734" s="15"/>
    </row>
    <row r="735" customFormat="false" ht="15" hidden="false" customHeight="false" outlineLevel="0" collapsed="false">
      <c r="A735" s="15"/>
      <c r="B735" s="17"/>
      <c r="C735" s="16"/>
      <c r="D735" s="15"/>
      <c r="E735" s="15"/>
    </row>
    <row r="736" customFormat="false" ht="15" hidden="false" customHeight="false" outlineLevel="0" collapsed="false">
      <c r="A736" s="15"/>
      <c r="B736" s="17"/>
      <c r="C736" s="16"/>
      <c r="D736" s="15"/>
      <c r="E736" s="15"/>
    </row>
    <row r="737" customFormat="false" ht="15" hidden="false" customHeight="false" outlineLevel="0" collapsed="false">
      <c r="A737" s="15"/>
      <c r="B737" s="17"/>
      <c r="C737" s="16"/>
      <c r="D737" s="15"/>
      <c r="E737" s="15"/>
    </row>
    <row r="738" customFormat="false" ht="15" hidden="false" customHeight="false" outlineLevel="0" collapsed="false">
      <c r="A738" s="15"/>
      <c r="B738" s="17"/>
      <c r="C738" s="16"/>
      <c r="D738" s="15"/>
      <c r="E738" s="15"/>
    </row>
    <row r="739" customFormat="false" ht="15" hidden="false" customHeight="false" outlineLevel="0" collapsed="false">
      <c r="A739" s="15"/>
      <c r="B739" s="17"/>
      <c r="C739" s="16"/>
      <c r="D739" s="15"/>
      <c r="E739" s="15"/>
    </row>
    <row r="740" customFormat="false" ht="15" hidden="false" customHeight="false" outlineLevel="0" collapsed="false">
      <c r="A740" s="15"/>
      <c r="B740" s="17"/>
      <c r="C740" s="16"/>
      <c r="D740" s="15"/>
      <c r="E740" s="15"/>
    </row>
    <row r="741" customFormat="false" ht="15" hidden="false" customHeight="false" outlineLevel="0" collapsed="false">
      <c r="A741" s="15"/>
      <c r="B741" s="17"/>
      <c r="C741" s="16"/>
      <c r="D741" s="15"/>
      <c r="E741" s="15"/>
    </row>
    <row r="742" customFormat="false" ht="15" hidden="false" customHeight="false" outlineLevel="0" collapsed="false">
      <c r="A742" s="15"/>
      <c r="B742" s="17"/>
      <c r="C742" s="16"/>
      <c r="D742" s="15"/>
      <c r="E742" s="15"/>
    </row>
    <row r="743" customFormat="false" ht="15" hidden="false" customHeight="false" outlineLevel="0" collapsed="false">
      <c r="A743" s="15"/>
      <c r="B743" s="17"/>
      <c r="C743" s="16"/>
      <c r="D743" s="15"/>
      <c r="E743" s="15"/>
    </row>
    <row r="744" customFormat="false" ht="15" hidden="false" customHeight="false" outlineLevel="0" collapsed="false">
      <c r="A744" s="15"/>
      <c r="B744" s="17"/>
      <c r="C744" s="16"/>
      <c r="D744" s="15"/>
      <c r="E744" s="15"/>
    </row>
    <row r="745" customFormat="false" ht="15" hidden="false" customHeight="false" outlineLevel="0" collapsed="false">
      <c r="A745" s="15"/>
      <c r="B745" s="17"/>
      <c r="C745" s="16"/>
      <c r="D745" s="15"/>
      <c r="E745" s="15"/>
    </row>
    <row r="746" customFormat="false" ht="15" hidden="false" customHeight="false" outlineLevel="0" collapsed="false">
      <c r="A746" s="15"/>
      <c r="B746" s="17"/>
      <c r="C746" s="16"/>
      <c r="D746" s="15"/>
      <c r="E746" s="15"/>
    </row>
    <row r="747" customFormat="false" ht="15" hidden="false" customHeight="false" outlineLevel="0" collapsed="false">
      <c r="A747" s="15"/>
      <c r="B747" s="17"/>
      <c r="C747" s="16"/>
      <c r="D747" s="15"/>
      <c r="E747" s="15"/>
    </row>
    <row r="748" customFormat="false" ht="15" hidden="false" customHeight="false" outlineLevel="0" collapsed="false">
      <c r="A748" s="15"/>
      <c r="B748" s="17"/>
      <c r="C748" s="16"/>
      <c r="D748" s="15"/>
      <c r="E748" s="15"/>
    </row>
    <row r="749" customFormat="false" ht="15" hidden="false" customHeight="false" outlineLevel="0" collapsed="false">
      <c r="A749" s="15"/>
      <c r="B749" s="17"/>
      <c r="C749" s="16"/>
      <c r="D749" s="15"/>
      <c r="E749" s="15"/>
    </row>
    <row r="750" customFormat="false" ht="15" hidden="false" customHeight="false" outlineLevel="0" collapsed="false">
      <c r="A750" s="15"/>
      <c r="B750" s="17"/>
      <c r="C750" s="16"/>
      <c r="D750" s="15"/>
      <c r="E750" s="15"/>
    </row>
    <row r="751" customFormat="false" ht="15" hidden="false" customHeight="false" outlineLevel="0" collapsed="false">
      <c r="A751" s="15"/>
      <c r="B751" s="17"/>
      <c r="C751" s="16"/>
      <c r="D751" s="15"/>
      <c r="E751" s="15"/>
    </row>
    <row r="752" customFormat="false" ht="15" hidden="false" customHeight="false" outlineLevel="0" collapsed="false">
      <c r="A752" s="15"/>
      <c r="B752" s="17"/>
      <c r="C752" s="16"/>
      <c r="D752" s="15"/>
      <c r="E752" s="15"/>
    </row>
    <row r="753" customFormat="false" ht="15" hidden="false" customHeight="false" outlineLevel="0" collapsed="false">
      <c r="A753" s="15"/>
      <c r="B753" s="17"/>
      <c r="C753" s="16"/>
      <c r="D753" s="15"/>
      <c r="E753" s="15"/>
    </row>
    <row r="754" customFormat="false" ht="15" hidden="false" customHeight="false" outlineLevel="0" collapsed="false">
      <c r="A754" s="15"/>
      <c r="B754" s="17"/>
      <c r="C754" s="16"/>
      <c r="D754" s="15"/>
      <c r="E754" s="15"/>
    </row>
    <row r="755" customFormat="false" ht="15" hidden="false" customHeight="false" outlineLevel="0" collapsed="false">
      <c r="A755" s="15"/>
      <c r="B755" s="17"/>
      <c r="C755" s="16"/>
      <c r="D755" s="15"/>
      <c r="E755" s="15"/>
    </row>
    <row r="756" customFormat="false" ht="15" hidden="false" customHeight="false" outlineLevel="0" collapsed="false">
      <c r="A756" s="15"/>
      <c r="B756" s="17"/>
      <c r="C756" s="16"/>
      <c r="D756" s="15"/>
      <c r="E756" s="15"/>
    </row>
    <row r="757" customFormat="false" ht="15" hidden="false" customHeight="false" outlineLevel="0" collapsed="false">
      <c r="A757" s="15"/>
      <c r="B757" s="17"/>
      <c r="C757" s="16"/>
      <c r="D757" s="15"/>
      <c r="E757" s="15"/>
    </row>
    <row r="758" customFormat="false" ht="15" hidden="false" customHeight="false" outlineLevel="0" collapsed="false">
      <c r="A758" s="15"/>
      <c r="B758" s="17"/>
      <c r="C758" s="16"/>
      <c r="D758" s="15"/>
      <c r="E758" s="15"/>
    </row>
    <row r="759" customFormat="false" ht="15" hidden="false" customHeight="false" outlineLevel="0" collapsed="false">
      <c r="A759" s="15"/>
      <c r="B759" s="17"/>
      <c r="C759" s="16"/>
      <c r="D759" s="15"/>
      <c r="E759" s="15"/>
    </row>
    <row r="760" customFormat="false" ht="15" hidden="false" customHeight="false" outlineLevel="0" collapsed="false">
      <c r="A760" s="15"/>
      <c r="B760" s="17"/>
      <c r="C760" s="16"/>
      <c r="D760" s="15"/>
      <c r="E760" s="15"/>
    </row>
    <row r="761" customFormat="false" ht="15" hidden="false" customHeight="false" outlineLevel="0" collapsed="false">
      <c r="A761" s="15"/>
      <c r="B761" s="17"/>
      <c r="C761" s="16"/>
      <c r="D761" s="15"/>
      <c r="E761" s="15"/>
    </row>
    <row r="762" customFormat="false" ht="15" hidden="false" customHeight="false" outlineLevel="0" collapsed="false">
      <c r="A762" s="15"/>
      <c r="B762" s="17"/>
      <c r="C762" s="16"/>
      <c r="D762" s="15"/>
      <c r="E762" s="15"/>
    </row>
    <row r="763" customFormat="false" ht="15" hidden="false" customHeight="false" outlineLevel="0" collapsed="false">
      <c r="A763" s="15"/>
      <c r="B763" s="17"/>
      <c r="C763" s="16"/>
      <c r="D763" s="15"/>
      <c r="E763" s="15"/>
    </row>
    <row r="764" customFormat="false" ht="15" hidden="false" customHeight="false" outlineLevel="0" collapsed="false">
      <c r="A764" s="15"/>
      <c r="B764" s="17"/>
      <c r="C764" s="16"/>
      <c r="D764" s="15"/>
      <c r="E764" s="15"/>
    </row>
    <row r="765" customFormat="false" ht="15" hidden="false" customHeight="false" outlineLevel="0" collapsed="false">
      <c r="A765" s="15"/>
      <c r="B765" s="17"/>
      <c r="C765" s="16"/>
      <c r="D765" s="15"/>
      <c r="E765" s="15"/>
    </row>
    <row r="766" customFormat="false" ht="15" hidden="false" customHeight="false" outlineLevel="0" collapsed="false">
      <c r="A766" s="15"/>
      <c r="B766" s="17"/>
      <c r="C766" s="16"/>
      <c r="D766" s="15"/>
      <c r="E766" s="15"/>
    </row>
    <row r="767" customFormat="false" ht="15" hidden="false" customHeight="false" outlineLevel="0" collapsed="false">
      <c r="A767" s="15"/>
      <c r="B767" s="17"/>
      <c r="C767" s="16"/>
      <c r="D767" s="15"/>
      <c r="E767" s="15"/>
    </row>
    <row r="768" customFormat="false" ht="15" hidden="false" customHeight="false" outlineLevel="0" collapsed="false">
      <c r="A768" s="15"/>
      <c r="B768" s="17"/>
      <c r="C768" s="16"/>
      <c r="D768" s="15"/>
      <c r="E768" s="15"/>
    </row>
    <row r="769" customFormat="false" ht="15" hidden="false" customHeight="false" outlineLevel="0" collapsed="false">
      <c r="A769" s="15"/>
      <c r="B769" s="17"/>
      <c r="C769" s="16"/>
      <c r="D769" s="15"/>
      <c r="E769" s="15"/>
    </row>
    <row r="770" customFormat="false" ht="15" hidden="false" customHeight="false" outlineLevel="0" collapsed="false">
      <c r="A770" s="15"/>
      <c r="B770" s="17"/>
      <c r="C770" s="16"/>
      <c r="D770" s="15"/>
      <c r="E770" s="15"/>
    </row>
    <row r="771" customFormat="false" ht="15" hidden="false" customHeight="false" outlineLevel="0" collapsed="false">
      <c r="A771" s="15"/>
      <c r="B771" s="17"/>
      <c r="C771" s="16"/>
      <c r="D771" s="15"/>
      <c r="E771" s="15"/>
    </row>
    <row r="772" customFormat="false" ht="15" hidden="false" customHeight="false" outlineLevel="0" collapsed="false">
      <c r="A772" s="15"/>
      <c r="B772" s="17"/>
      <c r="C772" s="16"/>
      <c r="D772" s="15"/>
      <c r="E772" s="15"/>
    </row>
    <row r="773" customFormat="false" ht="15" hidden="false" customHeight="false" outlineLevel="0" collapsed="false">
      <c r="A773" s="15"/>
      <c r="B773" s="17"/>
      <c r="C773" s="16"/>
      <c r="D773" s="15"/>
      <c r="E773" s="15"/>
    </row>
    <row r="774" customFormat="false" ht="15" hidden="false" customHeight="false" outlineLevel="0" collapsed="false">
      <c r="A774" s="15"/>
      <c r="B774" s="17"/>
      <c r="C774" s="16"/>
      <c r="D774" s="15"/>
      <c r="E774" s="15"/>
    </row>
    <row r="775" customFormat="false" ht="15" hidden="false" customHeight="false" outlineLevel="0" collapsed="false">
      <c r="A775" s="15"/>
      <c r="B775" s="17"/>
      <c r="C775" s="16"/>
      <c r="D775" s="15"/>
      <c r="E775" s="15"/>
    </row>
    <row r="776" customFormat="false" ht="15" hidden="false" customHeight="false" outlineLevel="0" collapsed="false">
      <c r="A776" s="15"/>
      <c r="B776" s="17"/>
      <c r="C776" s="16"/>
      <c r="D776" s="15"/>
      <c r="E776" s="15"/>
    </row>
    <row r="777" customFormat="false" ht="15" hidden="false" customHeight="false" outlineLevel="0" collapsed="false">
      <c r="A777" s="15"/>
      <c r="B777" s="17"/>
      <c r="C777" s="16"/>
      <c r="D777" s="15"/>
      <c r="E777" s="15"/>
    </row>
    <row r="778" customFormat="false" ht="15" hidden="false" customHeight="false" outlineLevel="0" collapsed="false">
      <c r="A778" s="15"/>
      <c r="B778" s="17"/>
      <c r="C778" s="16"/>
      <c r="D778" s="15"/>
      <c r="E778" s="15"/>
    </row>
    <row r="779" customFormat="false" ht="15" hidden="false" customHeight="false" outlineLevel="0" collapsed="false">
      <c r="A779" s="15"/>
      <c r="B779" s="17"/>
      <c r="C779" s="16"/>
      <c r="D779" s="15"/>
      <c r="E779" s="15"/>
    </row>
    <row r="780" customFormat="false" ht="15" hidden="false" customHeight="false" outlineLevel="0" collapsed="false">
      <c r="A780" s="15"/>
      <c r="B780" s="17"/>
      <c r="C780" s="16"/>
      <c r="D780" s="15"/>
      <c r="E780" s="15"/>
    </row>
    <row r="781" customFormat="false" ht="15" hidden="false" customHeight="false" outlineLevel="0" collapsed="false">
      <c r="A781" s="15"/>
      <c r="B781" s="17"/>
      <c r="C781" s="16"/>
      <c r="D781" s="15"/>
      <c r="E781" s="15"/>
    </row>
    <row r="782" customFormat="false" ht="15" hidden="false" customHeight="false" outlineLevel="0" collapsed="false">
      <c r="A782" s="15"/>
      <c r="B782" s="17"/>
      <c r="C782" s="16"/>
      <c r="D782" s="15"/>
      <c r="E782" s="15"/>
    </row>
    <row r="783" customFormat="false" ht="15" hidden="false" customHeight="false" outlineLevel="0" collapsed="false">
      <c r="A783" s="15"/>
      <c r="B783" s="17"/>
      <c r="C783" s="16"/>
      <c r="D783" s="15"/>
      <c r="E783" s="15"/>
    </row>
    <row r="784" customFormat="false" ht="15" hidden="false" customHeight="false" outlineLevel="0" collapsed="false">
      <c r="A784" s="15"/>
      <c r="B784" s="17"/>
      <c r="C784" s="16"/>
      <c r="D784" s="15"/>
      <c r="E784" s="15"/>
    </row>
    <row r="785" customFormat="false" ht="15" hidden="false" customHeight="false" outlineLevel="0" collapsed="false">
      <c r="A785" s="15"/>
      <c r="B785" s="17"/>
      <c r="C785" s="16"/>
      <c r="D785" s="15"/>
      <c r="E785" s="15"/>
    </row>
    <row r="786" customFormat="false" ht="15" hidden="false" customHeight="false" outlineLevel="0" collapsed="false">
      <c r="A786" s="15"/>
      <c r="B786" s="17"/>
      <c r="C786" s="16"/>
      <c r="D786" s="15"/>
      <c r="E786" s="15"/>
    </row>
    <row r="787" customFormat="false" ht="15" hidden="false" customHeight="false" outlineLevel="0" collapsed="false">
      <c r="A787" s="15"/>
      <c r="B787" s="17"/>
      <c r="C787" s="16"/>
      <c r="D787" s="15"/>
      <c r="E787" s="15"/>
    </row>
    <row r="788" customFormat="false" ht="15" hidden="false" customHeight="false" outlineLevel="0" collapsed="false">
      <c r="A788" s="15"/>
      <c r="B788" s="17"/>
      <c r="C788" s="16"/>
      <c r="D788" s="15"/>
      <c r="E788" s="15"/>
    </row>
    <row r="789" customFormat="false" ht="15" hidden="false" customHeight="false" outlineLevel="0" collapsed="false">
      <c r="A789" s="15"/>
      <c r="B789" s="17"/>
      <c r="C789" s="16"/>
      <c r="D789" s="15"/>
      <c r="E789" s="15"/>
    </row>
    <row r="790" customFormat="false" ht="15" hidden="false" customHeight="false" outlineLevel="0" collapsed="false">
      <c r="A790" s="15"/>
      <c r="B790" s="17"/>
      <c r="C790" s="16"/>
      <c r="D790" s="15"/>
      <c r="E790" s="15"/>
    </row>
    <row r="791" customFormat="false" ht="15" hidden="false" customHeight="false" outlineLevel="0" collapsed="false">
      <c r="A791" s="15"/>
      <c r="B791" s="17"/>
      <c r="C791" s="16"/>
      <c r="D791" s="15"/>
      <c r="E791" s="15"/>
    </row>
    <row r="792" customFormat="false" ht="15" hidden="false" customHeight="false" outlineLevel="0" collapsed="false">
      <c r="A792" s="15"/>
      <c r="B792" s="17"/>
      <c r="C792" s="16"/>
      <c r="D792" s="15"/>
      <c r="E792" s="15"/>
    </row>
    <row r="793" customFormat="false" ht="15" hidden="false" customHeight="false" outlineLevel="0" collapsed="false">
      <c r="A793" s="15"/>
      <c r="B793" s="17"/>
      <c r="C793" s="16"/>
      <c r="D793" s="15"/>
      <c r="E793" s="15"/>
    </row>
    <row r="794" customFormat="false" ht="15" hidden="false" customHeight="false" outlineLevel="0" collapsed="false">
      <c r="A794" s="15"/>
      <c r="B794" s="17"/>
      <c r="C794" s="16"/>
      <c r="D794" s="15"/>
      <c r="E794" s="15"/>
    </row>
    <row r="795" customFormat="false" ht="15" hidden="false" customHeight="false" outlineLevel="0" collapsed="false">
      <c r="A795" s="15"/>
      <c r="B795" s="17"/>
      <c r="C795" s="16"/>
      <c r="D795" s="15"/>
      <c r="E795" s="15"/>
    </row>
    <row r="796" customFormat="false" ht="15" hidden="false" customHeight="false" outlineLevel="0" collapsed="false">
      <c r="A796" s="15"/>
      <c r="B796" s="17"/>
      <c r="C796" s="16"/>
      <c r="D796" s="15"/>
      <c r="E796" s="15"/>
    </row>
    <row r="797" customFormat="false" ht="15" hidden="false" customHeight="false" outlineLevel="0" collapsed="false">
      <c r="A797" s="15"/>
      <c r="B797" s="17"/>
      <c r="C797" s="16"/>
      <c r="D797" s="15"/>
      <c r="E797" s="15"/>
    </row>
    <row r="798" customFormat="false" ht="15" hidden="false" customHeight="false" outlineLevel="0" collapsed="false">
      <c r="A798" s="15"/>
      <c r="B798" s="17"/>
      <c r="C798" s="16"/>
      <c r="D798" s="15"/>
      <c r="E798" s="15"/>
    </row>
    <row r="799" customFormat="false" ht="15" hidden="false" customHeight="false" outlineLevel="0" collapsed="false">
      <c r="A799" s="15"/>
      <c r="B799" s="17"/>
      <c r="C799" s="16"/>
      <c r="D799" s="15"/>
      <c r="E799" s="15"/>
    </row>
    <row r="800" customFormat="false" ht="15" hidden="false" customHeight="false" outlineLevel="0" collapsed="false">
      <c r="A800" s="15"/>
      <c r="B800" s="17"/>
      <c r="C800" s="16"/>
      <c r="D800" s="15"/>
      <c r="E800" s="15"/>
    </row>
    <row r="801" customFormat="false" ht="15" hidden="false" customHeight="false" outlineLevel="0" collapsed="false">
      <c r="A801" s="15"/>
      <c r="B801" s="17"/>
      <c r="C801" s="16"/>
      <c r="D801" s="15"/>
      <c r="E801" s="15"/>
    </row>
    <row r="802" customFormat="false" ht="15" hidden="false" customHeight="false" outlineLevel="0" collapsed="false">
      <c r="A802" s="15"/>
      <c r="B802" s="17"/>
      <c r="C802" s="16"/>
      <c r="D802" s="15"/>
      <c r="E802" s="15"/>
    </row>
    <row r="803" customFormat="false" ht="15" hidden="false" customHeight="false" outlineLevel="0" collapsed="false">
      <c r="A803" s="15"/>
      <c r="B803" s="17"/>
      <c r="C803" s="16"/>
      <c r="D803" s="15"/>
      <c r="E803" s="15"/>
    </row>
    <row r="804" customFormat="false" ht="15" hidden="false" customHeight="false" outlineLevel="0" collapsed="false">
      <c r="A804" s="15"/>
      <c r="B804" s="17"/>
      <c r="C804" s="16"/>
      <c r="D804" s="15"/>
      <c r="E804" s="15"/>
    </row>
    <row r="805" customFormat="false" ht="15" hidden="false" customHeight="false" outlineLevel="0" collapsed="false">
      <c r="A805" s="15"/>
      <c r="B805" s="17"/>
      <c r="C805" s="16"/>
      <c r="D805" s="15"/>
      <c r="E805" s="15"/>
    </row>
    <row r="806" customFormat="false" ht="15" hidden="false" customHeight="false" outlineLevel="0" collapsed="false">
      <c r="A806" s="15"/>
      <c r="B806" s="17"/>
      <c r="C806" s="16"/>
      <c r="D806" s="15"/>
      <c r="E806" s="15"/>
    </row>
    <row r="807" customFormat="false" ht="15" hidden="false" customHeight="false" outlineLevel="0" collapsed="false">
      <c r="A807" s="15"/>
      <c r="B807" s="17"/>
      <c r="C807" s="16"/>
      <c r="D807" s="15"/>
      <c r="E807" s="15"/>
    </row>
    <row r="808" customFormat="false" ht="15" hidden="false" customHeight="false" outlineLevel="0" collapsed="false">
      <c r="A808" s="15"/>
      <c r="B808" s="17"/>
      <c r="C808" s="16"/>
      <c r="D808" s="15"/>
      <c r="E808" s="15"/>
    </row>
    <row r="809" customFormat="false" ht="15" hidden="false" customHeight="false" outlineLevel="0" collapsed="false">
      <c r="A809" s="15"/>
      <c r="B809" s="17"/>
      <c r="C809" s="16"/>
      <c r="D809" s="15"/>
      <c r="E809" s="15"/>
    </row>
    <row r="810" customFormat="false" ht="15" hidden="false" customHeight="false" outlineLevel="0" collapsed="false">
      <c r="A810" s="15"/>
      <c r="B810" s="17"/>
      <c r="C810" s="16"/>
      <c r="D810" s="15"/>
      <c r="E810" s="15"/>
    </row>
    <row r="811" customFormat="false" ht="15" hidden="false" customHeight="false" outlineLevel="0" collapsed="false">
      <c r="A811" s="15"/>
      <c r="B811" s="17"/>
      <c r="C811" s="16"/>
      <c r="D811" s="15"/>
      <c r="E811" s="15"/>
    </row>
    <row r="812" customFormat="false" ht="15" hidden="false" customHeight="false" outlineLevel="0" collapsed="false">
      <c r="A812" s="15"/>
      <c r="B812" s="17"/>
      <c r="C812" s="16"/>
      <c r="D812" s="15"/>
      <c r="E812" s="15"/>
    </row>
    <row r="813" customFormat="false" ht="15" hidden="false" customHeight="false" outlineLevel="0" collapsed="false">
      <c r="A813" s="15"/>
      <c r="B813" s="17"/>
      <c r="C813" s="16"/>
      <c r="D813" s="15"/>
      <c r="E813" s="15"/>
    </row>
    <row r="814" customFormat="false" ht="15" hidden="false" customHeight="false" outlineLevel="0" collapsed="false">
      <c r="A814" s="15"/>
      <c r="B814" s="17"/>
      <c r="C814" s="16"/>
      <c r="D814" s="15"/>
      <c r="E814" s="15"/>
    </row>
    <row r="815" customFormat="false" ht="15" hidden="false" customHeight="false" outlineLevel="0" collapsed="false">
      <c r="A815" s="15"/>
      <c r="B815" s="17"/>
      <c r="C815" s="16"/>
      <c r="D815" s="15"/>
      <c r="E815" s="15"/>
    </row>
    <row r="816" customFormat="false" ht="15" hidden="false" customHeight="false" outlineLevel="0" collapsed="false">
      <c r="A816" s="15"/>
      <c r="B816" s="17"/>
      <c r="C816" s="16"/>
      <c r="D816" s="15"/>
      <c r="E816" s="15"/>
    </row>
    <row r="817" customFormat="false" ht="15" hidden="false" customHeight="false" outlineLevel="0" collapsed="false">
      <c r="A817" s="15"/>
      <c r="B817" s="17"/>
      <c r="C817" s="16"/>
      <c r="D817" s="15"/>
      <c r="E817" s="15"/>
    </row>
    <row r="818" customFormat="false" ht="15" hidden="false" customHeight="false" outlineLevel="0" collapsed="false">
      <c r="A818" s="15"/>
      <c r="B818" s="17"/>
      <c r="C818" s="16"/>
      <c r="D818" s="15"/>
      <c r="E818" s="15"/>
    </row>
    <row r="819" customFormat="false" ht="15" hidden="false" customHeight="false" outlineLevel="0" collapsed="false">
      <c r="A819" s="15"/>
      <c r="B819" s="17"/>
      <c r="C819" s="16"/>
      <c r="D819" s="15"/>
      <c r="E819" s="15"/>
    </row>
    <row r="820" customFormat="false" ht="15" hidden="false" customHeight="false" outlineLevel="0" collapsed="false">
      <c r="A820" s="15"/>
      <c r="B820" s="17"/>
      <c r="C820" s="16"/>
      <c r="D820" s="15"/>
      <c r="E820" s="15"/>
    </row>
    <row r="821" customFormat="false" ht="15" hidden="false" customHeight="false" outlineLevel="0" collapsed="false">
      <c r="A821" s="15"/>
      <c r="B821" s="17"/>
      <c r="C821" s="16"/>
      <c r="D821" s="15"/>
      <c r="E821" s="15"/>
    </row>
    <row r="822" customFormat="false" ht="15" hidden="false" customHeight="false" outlineLevel="0" collapsed="false">
      <c r="A822" s="15"/>
      <c r="B822" s="17"/>
      <c r="C822" s="16"/>
      <c r="D822" s="15"/>
      <c r="E822" s="15"/>
    </row>
    <row r="823" customFormat="false" ht="15" hidden="false" customHeight="false" outlineLevel="0" collapsed="false">
      <c r="A823" s="15"/>
      <c r="B823" s="17"/>
      <c r="C823" s="16"/>
      <c r="D823" s="15"/>
      <c r="E823" s="15"/>
    </row>
    <row r="824" customFormat="false" ht="15" hidden="false" customHeight="false" outlineLevel="0" collapsed="false">
      <c r="A824" s="15"/>
      <c r="B824" s="17"/>
      <c r="C824" s="16"/>
      <c r="D824" s="15"/>
      <c r="E824" s="15"/>
    </row>
    <row r="825" customFormat="false" ht="15" hidden="false" customHeight="false" outlineLevel="0" collapsed="false">
      <c r="A825" s="15"/>
      <c r="B825" s="17"/>
      <c r="C825" s="16"/>
      <c r="D825" s="15"/>
      <c r="E825" s="15"/>
    </row>
    <row r="826" customFormat="false" ht="15" hidden="false" customHeight="false" outlineLevel="0" collapsed="false">
      <c r="A826" s="15"/>
      <c r="B826" s="17"/>
      <c r="C826" s="16"/>
      <c r="D826" s="15"/>
      <c r="E826" s="15"/>
    </row>
    <row r="827" customFormat="false" ht="15" hidden="false" customHeight="false" outlineLevel="0" collapsed="false">
      <c r="A827" s="15"/>
      <c r="B827" s="17"/>
      <c r="C827" s="16"/>
      <c r="D827" s="15"/>
      <c r="E827" s="15"/>
    </row>
    <row r="828" customFormat="false" ht="15" hidden="false" customHeight="false" outlineLevel="0" collapsed="false">
      <c r="A828" s="15"/>
      <c r="B828" s="17"/>
      <c r="C828" s="16"/>
      <c r="D828" s="15"/>
      <c r="E828" s="15"/>
    </row>
    <row r="829" customFormat="false" ht="15" hidden="false" customHeight="false" outlineLevel="0" collapsed="false">
      <c r="A829" s="15"/>
      <c r="B829" s="17"/>
      <c r="C829" s="16"/>
      <c r="D829" s="15"/>
      <c r="E829" s="15"/>
    </row>
    <row r="830" customFormat="false" ht="15" hidden="false" customHeight="false" outlineLevel="0" collapsed="false">
      <c r="A830" s="15"/>
      <c r="B830" s="17"/>
      <c r="C830" s="16"/>
      <c r="D830" s="15"/>
      <c r="E830" s="15"/>
    </row>
    <row r="831" customFormat="false" ht="15" hidden="false" customHeight="false" outlineLevel="0" collapsed="false">
      <c r="A831" s="15"/>
      <c r="B831" s="17"/>
      <c r="C831" s="16"/>
      <c r="D831" s="15"/>
      <c r="E831" s="15"/>
    </row>
    <row r="832" customFormat="false" ht="15" hidden="false" customHeight="false" outlineLevel="0" collapsed="false">
      <c r="A832" s="15"/>
      <c r="B832" s="17"/>
      <c r="C832" s="16"/>
      <c r="D832" s="15"/>
      <c r="E832" s="15"/>
    </row>
    <row r="833" customFormat="false" ht="15" hidden="false" customHeight="false" outlineLevel="0" collapsed="false">
      <c r="A833" s="15"/>
      <c r="B833" s="17"/>
      <c r="C833" s="16"/>
      <c r="D833" s="15"/>
      <c r="E833" s="15"/>
    </row>
    <row r="834" customFormat="false" ht="15" hidden="false" customHeight="false" outlineLevel="0" collapsed="false">
      <c r="A834" s="15"/>
      <c r="B834" s="17"/>
      <c r="C834" s="16"/>
      <c r="D834" s="15"/>
      <c r="E834" s="15"/>
    </row>
    <row r="835" customFormat="false" ht="15" hidden="false" customHeight="false" outlineLevel="0" collapsed="false">
      <c r="A835" s="15"/>
      <c r="B835" s="17"/>
      <c r="C835" s="16"/>
      <c r="D835" s="15"/>
      <c r="E835" s="15"/>
    </row>
    <row r="836" customFormat="false" ht="15" hidden="false" customHeight="false" outlineLevel="0" collapsed="false">
      <c r="A836" s="15"/>
      <c r="B836" s="17"/>
      <c r="C836" s="16"/>
      <c r="D836" s="15"/>
      <c r="E836" s="15"/>
    </row>
    <row r="837" customFormat="false" ht="15" hidden="false" customHeight="false" outlineLevel="0" collapsed="false">
      <c r="A837" s="15"/>
      <c r="B837" s="17"/>
      <c r="C837" s="16"/>
      <c r="D837" s="15"/>
      <c r="E837" s="15"/>
    </row>
    <row r="838" customFormat="false" ht="15" hidden="false" customHeight="false" outlineLevel="0" collapsed="false">
      <c r="A838" s="15"/>
      <c r="B838" s="17"/>
      <c r="C838" s="16"/>
      <c r="D838" s="15"/>
      <c r="E838" s="15"/>
    </row>
    <row r="839" customFormat="false" ht="15" hidden="false" customHeight="false" outlineLevel="0" collapsed="false">
      <c r="A839" s="15"/>
      <c r="B839" s="17"/>
      <c r="C839" s="16"/>
      <c r="D839" s="15"/>
      <c r="E839" s="15"/>
    </row>
    <row r="840" customFormat="false" ht="15" hidden="false" customHeight="false" outlineLevel="0" collapsed="false">
      <c r="A840" s="15"/>
      <c r="B840" s="17"/>
      <c r="C840" s="16"/>
      <c r="D840" s="15"/>
      <c r="E840" s="15"/>
    </row>
    <row r="841" customFormat="false" ht="15" hidden="false" customHeight="false" outlineLevel="0" collapsed="false">
      <c r="A841" s="15"/>
      <c r="B841" s="17"/>
      <c r="C841" s="16"/>
      <c r="D841" s="15"/>
      <c r="E841" s="15"/>
    </row>
    <row r="842" customFormat="false" ht="15" hidden="false" customHeight="false" outlineLevel="0" collapsed="false">
      <c r="A842" s="15"/>
      <c r="B842" s="17"/>
      <c r="C842" s="16"/>
      <c r="D842" s="15"/>
      <c r="E842" s="15"/>
    </row>
    <row r="843" customFormat="false" ht="15" hidden="false" customHeight="false" outlineLevel="0" collapsed="false">
      <c r="A843" s="15"/>
      <c r="B843" s="17"/>
      <c r="C843" s="16"/>
      <c r="D843" s="15"/>
      <c r="E843" s="15"/>
    </row>
    <row r="844" customFormat="false" ht="15" hidden="false" customHeight="false" outlineLevel="0" collapsed="false">
      <c r="A844" s="15"/>
      <c r="B844" s="17"/>
      <c r="C844" s="16"/>
      <c r="D844" s="15"/>
      <c r="E844" s="15"/>
    </row>
    <row r="845" customFormat="false" ht="15" hidden="false" customHeight="false" outlineLevel="0" collapsed="false">
      <c r="A845" s="15"/>
      <c r="B845" s="17"/>
      <c r="C845" s="16"/>
      <c r="D845" s="15"/>
      <c r="E845" s="15"/>
    </row>
    <row r="846" customFormat="false" ht="15" hidden="false" customHeight="false" outlineLevel="0" collapsed="false">
      <c r="A846" s="15"/>
      <c r="B846" s="17"/>
      <c r="C846" s="16"/>
      <c r="D846" s="15"/>
      <c r="E846" s="15"/>
    </row>
    <row r="847" customFormat="false" ht="15" hidden="false" customHeight="false" outlineLevel="0" collapsed="false">
      <c r="A847" s="15"/>
      <c r="B847" s="17"/>
      <c r="C847" s="16"/>
      <c r="D847" s="15"/>
      <c r="E847" s="15"/>
    </row>
    <row r="848" customFormat="false" ht="15" hidden="false" customHeight="false" outlineLevel="0" collapsed="false">
      <c r="A848" s="15"/>
      <c r="B848" s="17"/>
      <c r="C848" s="16"/>
      <c r="D848" s="15"/>
      <c r="E848" s="15"/>
    </row>
    <row r="849" customFormat="false" ht="15" hidden="false" customHeight="false" outlineLevel="0" collapsed="false">
      <c r="A849" s="15"/>
      <c r="B849" s="17"/>
      <c r="C849" s="16"/>
      <c r="D849" s="15"/>
      <c r="E849" s="15"/>
    </row>
    <row r="850" customFormat="false" ht="15" hidden="false" customHeight="false" outlineLevel="0" collapsed="false">
      <c r="A850" s="15"/>
      <c r="B850" s="17"/>
      <c r="C850" s="16"/>
      <c r="D850" s="15"/>
      <c r="E850" s="15"/>
    </row>
    <row r="851" customFormat="false" ht="15" hidden="false" customHeight="false" outlineLevel="0" collapsed="false">
      <c r="A851" s="15"/>
      <c r="B851" s="17"/>
      <c r="C851" s="16"/>
      <c r="D851" s="15"/>
      <c r="E851" s="15"/>
    </row>
    <row r="852" customFormat="false" ht="15" hidden="false" customHeight="false" outlineLevel="0" collapsed="false">
      <c r="A852" s="15"/>
      <c r="B852" s="17"/>
      <c r="C852" s="16"/>
      <c r="D852" s="15"/>
      <c r="E852" s="15"/>
    </row>
    <row r="853" customFormat="false" ht="15" hidden="false" customHeight="false" outlineLevel="0" collapsed="false">
      <c r="A853" s="15"/>
      <c r="B853" s="17"/>
      <c r="C853" s="16"/>
      <c r="D853" s="15"/>
      <c r="E853" s="15"/>
    </row>
    <row r="854" customFormat="false" ht="15" hidden="false" customHeight="false" outlineLevel="0" collapsed="false">
      <c r="A854" s="15"/>
      <c r="B854" s="17"/>
      <c r="C854" s="16"/>
      <c r="D854" s="15"/>
      <c r="E854" s="15"/>
    </row>
    <row r="855" customFormat="false" ht="15" hidden="false" customHeight="false" outlineLevel="0" collapsed="false">
      <c r="A855" s="15"/>
      <c r="B855" s="17"/>
      <c r="C855" s="16"/>
      <c r="D855" s="15"/>
      <c r="E855" s="15"/>
    </row>
    <row r="856" customFormat="false" ht="15" hidden="false" customHeight="false" outlineLevel="0" collapsed="false">
      <c r="A856" s="15"/>
      <c r="B856" s="17"/>
      <c r="C856" s="16"/>
      <c r="D856" s="15"/>
      <c r="E856" s="15"/>
    </row>
    <row r="857" customFormat="false" ht="15" hidden="false" customHeight="false" outlineLevel="0" collapsed="false">
      <c r="A857" s="15"/>
      <c r="B857" s="17"/>
      <c r="C857" s="16"/>
      <c r="D857" s="15"/>
      <c r="E857" s="15"/>
    </row>
    <row r="858" customFormat="false" ht="15" hidden="false" customHeight="false" outlineLevel="0" collapsed="false">
      <c r="A858" s="15"/>
      <c r="B858" s="17"/>
      <c r="C858" s="16"/>
      <c r="D858" s="15"/>
      <c r="E858" s="15"/>
    </row>
    <row r="859" customFormat="false" ht="15" hidden="false" customHeight="false" outlineLevel="0" collapsed="false">
      <c r="A859" s="15"/>
      <c r="B859" s="17"/>
      <c r="C859" s="16"/>
      <c r="D859" s="15"/>
      <c r="E859" s="15"/>
    </row>
    <row r="860" customFormat="false" ht="15" hidden="false" customHeight="false" outlineLevel="0" collapsed="false">
      <c r="A860" s="15"/>
      <c r="B860" s="17"/>
      <c r="C860" s="16"/>
      <c r="D860" s="15"/>
      <c r="E860" s="15"/>
    </row>
    <row r="861" customFormat="false" ht="15" hidden="false" customHeight="false" outlineLevel="0" collapsed="false">
      <c r="A861" s="15"/>
      <c r="B861" s="17"/>
      <c r="C861" s="16"/>
      <c r="D861" s="15"/>
      <c r="E861" s="15"/>
    </row>
    <row r="862" customFormat="false" ht="15" hidden="false" customHeight="false" outlineLevel="0" collapsed="false">
      <c r="A862" s="15"/>
      <c r="B862" s="17"/>
      <c r="C862" s="16"/>
      <c r="D862" s="15"/>
      <c r="E862" s="15"/>
    </row>
    <row r="863" customFormat="false" ht="15" hidden="false" customHeight="false" outlineLevel="0" collapsed="false">
      <c r="A863" s="15"/>
      <c r="B863" s="17"/>
      <c r="C863" s="16"/>
      <c r="D863" s="15"/>
      <c r="E863" s="15"/>
    </row>
    <row r="864" customFormat="false" ht="15" hidden="false" customHeight="false" outlineLevel="0" collapsed="false">
      <c r="A864" s="15"/>
      <c r="B864" s="17"/>
      <c r="C864" s="16"/>
      <c r="D864" s="15"/>
      <c r="E864" s="15"/>
    </row>
    <row r="865" customFormat="false" ht="15" hidden="false" customHeight="false" outlineLevel="0" collapsed="false">
      <c r="A865" s="15"/>
      <c r="B865" s="17"/>
      <c r="C865" s="16"/>
      <c r="D865" s="15"/>
      <c r="E865" s="15"/>
    </row>
    <row r="866" customFormat="false" ht="15" hidden="false" customHeight="false" outlineLevel="0" collapsed="false">
      <c r="A866" s="15"/>
      <c r="B866" s="17"/>
      <c r="C866" s="16"/>
      <c r="D866" s="15"/>
      <c r="E866" s="15"/>
    </row>
    <row r="867" customFormat="false" ht="15" hidden="false" customHeight="false" outlineLevel="0" collapsed="false">
      <c r="A867" s="15"/>
      <c r="B867" s="17"/>
      <c r="C867" s="16"/>
      <c r="D867" s="15"/>
      <c r="E867" s="15"/>
    </row>
    <row r="868" customFormat="false" ht="15" hidden="false" customHeight="false" outlineLevel="0" collapsed="false">
      <c r="A868" s="15"/>
      <c r="B868" s="17"/>
      <c r="C868" s="16"/>
      <c r="D868" s="15"/>
      <c r="E868" s="15"/>
    </row>
    <row r="869" customFormat="false" ht="15" hidden="false" customHeight="false" outlineLevel="0" collapsed="false">
      <c r="A869" s="15"/>
      <c r="B869" s="17"/>
      <c r="C869" s="16"/>
      <c r="D869" s="15"/>
      <c r="E869" s="15"/>
    </row>
    <row r="870" customFormat="false" ht="15" hidden="false" customHeight="false" outlineLevel="0" collapsed="false">
      <c r="A870" s="15"/>
      <c r="B870" s="17"/>
      <c r="C870" s="16"/>
      <c r="D870" s="15"/>
      <c r="E870" s="15"/>
    </row>
    <row r="871" customFormat="false" ht="15" hidden="false" customHeight="false" outlineLevel="0" collapsed="false">
      <c r="A871" s="15"/>
      <c r="B871" s="17"/>
      <c r="C871" s="16"/>
      <c r="D871" s="15"/>
      <c r="E871" s="15"/>
    </row>
    <row r="872" customFormat="false" ht="15" hidden="false" customHeight="false" outlineLevel="0" collapsed="false">
      <c r="A872" s="15"/>
      <c r="B872" s="17"/>
      <c r="C872" s="16"/>
      <c r="D872" s="15"/>
      <c r="E872" s="15"/>
    </row>
    <row r="873" customFormat="false" ht="15" hidden="false" customHeight="false" outlineLevel="0" collapsed="false">
      <c r="A873" s="15"/>
      <c r="B873" s="17"/>
      <c r="C873" s="16"/>
      <c r="D873" s="15"/>
      <c r="E873" s="15"/>
    </row>
    <row r="874" customFormat="false" ht="15" hidden="false" customHeight="false" outlineLevel="0" collapsed="false">
      <c r="A874" s="15"/>
      <c r="B874" s="17"/>
      <c r="C874" s="16"/>
      <c r="D874" s="15"/>
      <c r="E874" s="15"/>
    </row>
    <row r="875" customFormat="false" ht="15" hidden="false" customHeight="false" outlineLevel="0" collapsed="false">
      <c r="A875" s="15"/>
      <c r="B875" s="17"/>
      <c r="C875" s="16"/>
      <c r="D875" s="15"/>
      <c r="E875" s="15"/>
    </row>
    <row r="876" customFormat="false" ht="15" hidden="false" customHeight="false" outlineLevel="0" collapsed="false">
      <c r="A876" s="15"/>
      <c r="B876" s="17"/>
      <c r="C876" s="16"/>
      <c r="D876" s="15"/>
      <c r="E876" s="15"/>
    </row>
    <row r="877" customFormat="false" ht="15" hidden="false" customHeight="false" outlineLevel="0" collapsed="false">
      <c r="A877" s="15"/>
      <c r="B877" s="17"/>
      <c r="C877" s="16"/>
      <c r="D877" s="15"/>
      <c r="E877" s="15"/>
    </row>
    <row r="878" customFormat="false" ht="15" hidden="false" customHeight="false" outlineLevel="0" collapsed="false">
      <c r="A878" s="15"/>
      <c r="B878" s="17"/>
      <c r="C878" s="16"/>
      <c r="D878" s="15"/>
      <c r="E878" s="15"/>
    </row>
    <row r="879" customFormat="false" ht="15" hidden="false" customHeight="false" outlineLevel="0" collapsed="false">
      <c r="A879" s="15"/>
      <c r="B879" s="17"/>
      <c r="C879" s="16"/>
      <c r="D879" s="15"/>
      <c r="E879" s="15"/>
    </row>
    <row r="880" customFormat="false" ht="15" hidden="false" customHeight="false" outlineLevel="0" collapsed="false">
      <c r="A880" s="15"/>
      <c r="B880" s="17"/>
      <c r="C880" s="16"/>
      <c r="D880" s="15"/>
      <c r="E880" s="15"/>
    </row>
    <row r="881" customFormat="false" ht="15" hidden="false" customHeight="false" outlineLevel="0" collapsed="false">
      <c r="A881" s="15"/>
      <c r="B881" s="17"/>
      <c r="C881" s="16"/>
      <c r="D881" s="15"/>
      <c r="E881" s="15"/>
    </row>
    <row r="882" customFormat="false" ht="15" hidden="false" customHeight="false" outlineLevel="0" collapsed="false">
      <c r="A882" s="15"/>
      <c r="B882" s="17"/>
      <c r="C882" s="16"/>
      <c r="D882" s="15"/>
      <c r="E882" s="15"/>
    </row>
    <row r="883" customFormat="false" ht="15" hidden="false" customHeight="false" outlineLevel="0" collapsed="false">
      <c r="A883" s="15"/>
      <c r="B883" s="17"/>
      <c r="C883" s="16"/>
      <c r="D883" s="15"/>
      <c r="E883" s="15"/>
    </row>
    <row r="884" customFormat="false" ht="15" hidden="false" customHeight="false" outlineLevel="0" collapsed="false">
      <c r="A884" s="15"/>
      <c r="B884" s="17"/>
      <c r="C884" s="16"/>
      <c r="D884" s="15"/>
      <c r="E884" s="15"/>
    </row>
    <row r="885" customFormat="false" ht="15" hidden="false" customHeight="false" outlineLevel="0" collapsed="false">
      <c r="A885" s="15"/>
      <c r="B885" s="17"/>
      <c r="C885" s="16"/>
      <c r="D885" s="15"/>
      <c r="E885" s="15"/>
    </row>
    <row r="886" customFormat="false" ht="15" hidden="false" customHeight="false" outlineLevel="0" collapsed="false">
      <c r="A886" s="15"/>
      <c r="B886" s="17"/>
      <c r="C886" s="16"/>
      <c r="D886" s="15"/>
      <c r="E886" s="15"/>
    </row>
    <row r="887" customFormat="false" ht="15" hidden="false" customHeight="false" outlineLevel="0" collapsed="false">
      <c r="A887" s="15"/>
      <c r="B887" s="17"/>
      <c r="C887" s="16"/>
      <c r="D887" s="15"/>
      <c r="E887" s="15"/>
    </row>
    <row r="888" customFormat="false" ht="15" hidden="false" customHeight="false" outlineLevel="0" collapsed="false">
      <c r="A888" s="15"/>
      <c r="B888" s="17"/>
      <c r="C888" s="16"/>
      <c r="D888" s="15"/>
      <c r="E888" s="15"/>
    </row>
    <row r="889" customFormat="false" ht="15" hidden="false" customHeight="false" outlineLevel="0" collapsed="false">
      <c r="A889" s="15"/>
      <c r="B889" s="17"/>
      <c r="C889" s="16"/>
      <c r="D889" s="15"/>
      <c r="E889" s="15"/>
    </row>
    <row r="890" customFormat="false" ht="15" hidden="false" customHeight="false" outlineLevel="0" collapsed="false">
      <c r="A890" s="15"/>
      <c r="B890" s="17"/>
      <c r="C890" s="16"/>
      <c r="D890" s="15"/>
      <c r="E890" s="15"/>
    </row>
    <row r="891" customFormat="false" ht="15" hidden="false" customHeight="false" outlineLevel="0" collapsed="false">
      <c r="A891" s="15"/>
      <c r="B891" s="17"/>
      <c r="C891" s="16"/>
      <c r="D891" s="15"/>
      <c r="E891" s="15"/>
    </row>
    <row r="892" customFormat="false" ht="15" hidden="false" customHeight="false" outlineLevel="0" collapsed="false">
      <c r="A892" s="15"/>
      <c r="B892" s="17"/>
      <c r="C892" s="16"/>
      <c r="D892" s="15"/>
      <c r="E892" s="15"/>
    </row>
    <row r="893" customFormat="false" ht="15" hidden="false" customHeight="false" outlineLevel="0" collapsed="false">
      <c r="A893" s="15"/>
      <c r="B893" s="17"/>
      <c r="C893" s="16"/>
      <c r="D893" s="15"/>
      <c r="E893" s="15"/>
    </row>
    <row r="894" customFormat="false" ht="15" hidden="false" customHeight="false" outlineLevel="0" collapsed="false">
      <c r="A894" s="15"/>
      <c r="B894" s="17"/>
      <c r="C894" s="16"/>
      <c r="D894" s="15"/>
      <c r="E894" s="15"/>
    </row>
    <row r="895" customFormat="false" ht="15" hidden="false" customHeight="false" outlineLevel="0" collapsed="false">
      <c r="A895" s="15"/>
      <c r="B895" s="17"/>
      <c r="C895" s="16"/>
      <c r="D895" s="15"/>
      <c r="E895" s="15"/>
    </row>
    <row r="896" customFormat="false" ht="15" hidden="false" customHeight="false" outlineLevel="0" collapsed="false">
      <c r="A896" s="15"/>
      <c r="B896" s="17"/>
      <c r="C896" s="16"/>
      <c r="D896" s="15"/>
      <c r="E896" s="15"/>
    </row>
    <row r="897" customFormat="false" ht="15" hidden="false" customHeight="false" outlineLevel="0" collapsed="false">
      <c r="A897" s="15"/>
      <c r="B897" s="17"/>
      <c r="C897" s="16"/>
      <c r="D897" s="15"/>
      <c r="E897" s="15"/>
    </row>
    <row r="898" customFormat="false" ht="15" hidden="false" customHeight="false" outlineLevel="0" collapsed="false">
      <c r="A898" s="15"/>
      <c r="B898" s="17"/>
      <c r="C898" s="16"/>
      <c r="D898" s="15"/>
      <c r="E898" s="15"/>
    </row>
    <row r="899" customFormat="false" ht="15" hidden="false" customHeight="false" outlineLevel="0" collapsed="false">
      <c r="A899" s="15"/>
      <c r="B899" s="17"/>
      <c r="C899" s="16"/>
      <c r="D899" s="15"/>
      <c r="E899" s="15"/>
    </row>
    <row r="900" customFormat="false" ht="15" hidden="false" customHeight="false" outlineLevel="0" collapsed="false">
      <c r="A900" s="15"/>
      <c r="B900" s="17"/>
      <c r="C900" s="16"/>
      <c r="D900" s="15"/>
      <c r="E900" s="15"/>
    </row>
    <row r="901" customFormat="false" ht="15" hidden="false" customHeight="false" outlineLevel="0" collapsed="false">
      <c r="A901" s="15"/>
      <c r="B901" s="17"/>
      <c r="C901" s="16"/>
      <c r="D901" s="15"/>
      <c r="E901" s="15"/>
    </row>
    <row r="902" customFormat="false" ht="15" hidden="false" customHeight="false" outlineLevel="0" collapsed="false">
      <c r="A902" s="15"/>
      <c r="B902" s="17"/>
      <c r="C902" s="16"/>
      <c r="D902" s="15"/>
      <c r="E902" s="15"/>
    </row>
    <row r="903" customFormat="false" ht="15" hidden="false" customHeight="false" outlineLevel="0" collapsed="false">
      <c r="A903" s="15"/>
      <c r="B903" s="17"/>
      <c r="C903" s="16"/>
      <c r="D903" s="15"/>
      <c r="E903" s="15"/>
    </row>
    <row r="904" customFormat="false" ht="15" hidden="false" customHeight="false" outlineLevel="0" collapsed="false">
      <c r="A904" s="15"/>
      <c r="B904" s="17"/>
      <c r="C904" s="16"/>
      <c r="D904" s="15"/>
      <c r="E904" s="15"/>
    </row>
    <row r="905" customFormat="false" ht="15" hidden="false" customHeight="false" outlineLevel="0" collapsed="false">
      <c r="A905" s="15"/>
      <c r="B905" s="17"/>
      <c r="C905" s="16"/>
      <c r="D905" s="15"/>
      <c r="E905" s="15"/>
    </row>
    <row r="906" customFormat="false" ht="15" hidden="false" customHeight="false" outlineLevel="0" collapsed="false">
      <c r="A906" s="15"/>
      <c r="B906" s="17"/>
      <c r="C906" s="16"/>
      <c r="D906" s="15"/>
      <c r="E906" s="15"/>
    </row>
    <row r="907" customFormat="false" ht="15" hidden="false" customHeight="false" outlineLevel="0" collapsed="false">
      <c r="A907" s="15"/>
      <c r="B907" s="17"/>
      <c r="C907" s="16"/>
      <c r="D907" s="15"/>
      <c r="E907" s="15"/>
    </row>
    <row r="908" customFormat="false" ht="15" hidden="false" customHeight="false" outlineLevel="0" collapsed="false">
      <c r="A908" s="15"/>
      <c r="B908" s="17"/>
      <c r="C908" s="16"/>
      <c r="D908" s="15"/>
      <c r="E908" s="15"/>
    </row>
    <row r="909" customFormat="false" ht="15" hidden="false" customHeight="false" outlineLevel="0" collapsed="false">
      <c r="A909" s="15"/>
      <c r="B909" s="17"/>
      <c r="C909" s="16"/>
      <c r="D909" s="15"/>
      <c r="E909" s="15"/>
    </row>
    <row r="910" customFormat="false" ht="15" hidden="false" customHeight="false" outlineLevel="0" collapsed="false">
      <c r="A910" s="15"/>
      <c r="B910" s="17"/>
      <c r="C910" s="16"/>
      <c r="D910" s="15"/>
      <c r="E910" s="15"/>
    </row>
    <row r="911" customFormat="false" ht="15" hidden="false" customHeight="false" outlineLevel="0" collapsed="false">
      <c r="A911" s="15"/>
      <c r="B911" s="17"/>
      <c r="C911" s="16"/>
      <c r="D911" s="15"/>
      <c r="E911" s="15"/>
    </row>
    <row r="912" customFormat="false" ht="15" hidden="false" customHeight="false" outlineLevel="0" collapsed="false">
      <c r="A912" s="15"/>
      <c r="B912" s="17"/>
      <c r="C912" s="16"/>
      <c r="D912" s="15"/>
      <c r="E912" s="15"/>
    </row>
    <row r="913" customFormat="false" ht="15" hidden="false" customHeight="false" outlineLevel="0" collapsed="false">
      <c r="A913" s="15"/>
      <c r="B913" s="17"/>
      <c r="C913" s="16"/>
      <c r="D913" s="15"/>
      <c r="E913" s="15"/>
    </row>
    <row r="914" customFormat="false" ht="15" hidden="false" customHeight="false" outlineLevel="0" collapsed="false">
      <c r="A914" s="15"/>
      <c r="B914" s="17"/>
      <c r="C914" s="16"/>
      <c r="D914" s="15"/>
      <c r="E914" s="15"/>
    </row>
    <row r="915" customFormat="false" ht="15" hidden="false" customHeight="false" outlineLevel="0" collapsed="false">
      <c r="A915" s="15"/>
      <c r="B915" s="17"/>
      <c r="C915" s="16"/>
      <c r="D915" s="15"/>
      <c r="E915" s="15"/>
    </row>
    <row r="916" customFormat="false" ht="15" hidden="false" customHeight="false" outlineLevel="0" collapsed="false">
      <c r="A916" s="15"/>
      <c r="B916" s="17"/>
      <c r="C916" s="16"/>
      <c r="D916" s="15"/>
      <c r="E916" s="15"/>
    </row>
    <row r="917" customFormat="false" ht="15" hidden="false" customHeight="false" outlineLevel="0" collapsed="false">
      <c r="A917" s="15"/>
      <c r="B917" s="17"/>
      <c r="C917" s="16"/>
      <c r="D917" s="15"/>
      <c r="E917" s="15"/>
    </row>
    <row r="918" customFormat="false" ht="15" hidden="false" customHeight="false" outlineLevel="0" collapsed="false">
      <c r="A918" s="15"/>
      <c r="B918" s="17"/>
      <c r="C918" s="16"/>
      <c r="D918" s="15"/>
      <c r="E918" s="15"/>
    </row>
    <row r="919" customFormat="false" ht="15" hidden="false" customHeight="false" outlineLevel="0" collapsed="false">
      <c r="A919" s="15"/>
      <c r="B919" s="17"/>
      <c r="C919" s="16"/>
      <c r="D919" s="15"/>
      <c r="E919" s="15"/>
    </row>
    <row r="920" customFormat="false" ht="15" hidden="false" customHeight="false" outlineLevel="0" collapsed="false">
      <c r="A920" s="15"/>
      <c r="B920" s="17"/>
      <c r="C920" s="16"/>
      <c r="D920" s="15"/>
      <c r="E920" s="15"/>
    </row>
    <row r="921" customFormat="false" ht="15" hidden="false" customHeight="false" outlineLevel="0" collapsed="false">
      <c r="A921" s="15"/>
      <c r="B921" s="17"/>
      <c r="C921" s="16"/>
      <c r="D921" s="15"/>
      <c r="E921" s="15"/>
    </row>
    <row r="922" customFormat="false" ht="15" hidden="false" customHeight="false" outlineLevel="0" collapsed="false">
      <c r="A922" s="15"/>
      <c r="B922" s="17"/>
      <c r="C922" s="16"/>
      <c r="D922" s="15"/>
      <c r="E922" s="15"/>
    </row>
    <row r="923" customFormat="false" ht="15" hidden="false" customHeight="false" outlineLevel="0" collapsed="false">
      <c r="A923" s="15"/>
      <c r="B923" s="17"/>
      <c r="C923" s="16"/>
      <c r="D923" s="15"/>
      <c r="E923" s="15"/>
    </row>
    <row r="924" customFormat="false" ht="15" hidden="false" customHeight="false" outlineLevel="0" collapsed="false">
      <c r="A924" s="15"/>
      <c r="B924" s="17"/>
      <c r="C924" s="16"/>
      <c r="D924" s="15"/>
      <c r="E924" s="15"/>
    </row>
    <row r="925" customFormat="false" ht="15" hidden="false" customHeight="false" outlineLevel="0" collapsed="false">
      <c r="A925" s="15"/>
      <c r="B925" s="17"/>
      <c r="C925" s="16"/>
      <c r="D925" s="15"/>
      <c r="E925" s="15"/>
    </row>
    <row r="926" customFormat="false" ht="15" hidden="false" customHeight="false" outlineLevel="0" collapsed="false">
      <c r="A926" s="15"/>
      <c r="B926" s="17"/>
      <c r="C926" s="16"/>
      <c r="D926" s="15"/>
      <c r="E926" s="15"/>
    </row>
    <row r="927" customFormat="false" ht="15" hidden="false" customHeight="false" outlineLevel="0" collapsed="false">
      <c r="A927" s="15"/>
      <c r="B927" s="17"/>
      <c r="C927" s="16"/>
      <c r="D927" s="15"/>
      <c r="E927" s="15"/>
    </row>
    <row r="928" customFormat="false" ht="15" hidden="false" customHeight="false" outlineLevel="0" collapsed="false">
      <c r="A928" s="15"/>
      <c r="B928" s="17"/>
      <c r="C928" s="16"/>
      <c r="D928" s="15"/>
      <c r="E928" s="15"/>
    </row>
    <row r="929" customFormat="false" ht="15" hidden="false" customHeight="false" outlineLevel="0" collapsed="false">
      <c r="A929" s="15"/>
      <c r="B929" s="17"/>
      <c r="C929" s="16"/>
      <c r="D929" s="15"/>
      <c r="E929" s="15"/>
    </row>
    <row r="930" customFormat="false" ht="15" hidden="false" customHeight="false" outlineLevel="0" collapsed="false">
      <c r="A930" s="15"/>
      <c r="B930" s="17"/>
      <c r="C930" s="16"/>
      <c r="D930" s="15"/>
      <c r="E930" s="15"/>
    </row>
    <row r="931" customFormat="false" ht="15" hidden="false" customHeight="false" outlineLevel="0" collapsed="false">
      <c r="A931" s="15"/>
      <c r="B931" s="17"/>
      <c r="C931" s="16"/>
      <c r="D931" s="15"/>
      <c r="E931" s="15"/>
    </row>
    <row r="932" customFormat="false" ht="15" hidden="false" customHeight="false" outlineLevel="0" collapsed="false">
      <c r="A932" s="15"/>
      <c r="B932" s="17"/>
      <c r="C932" s="16"/>
      <c r="D932" s="15"/>
      <c r="E932" s="15"/>
    </row>
    <row r="933" customFormat="false" ht="15" hidden="false" customHeight="false" outlineLevel="0" collapsed="false">
      <c r="A933" s="15"/>
      <c r="B933" s="17"/>
      <c r="C933" s="16"/>
      <c r="D933" s="15"/>
      <c r="E933" s="15"/>
    </row>
    <row r="934" customFormat="false" ht="15" hidden="false" customHeight="false" outlineLevel="0" collapsed="false">
      <c r="A934" s="15"/>
      <c r="B934" s="17"/>
      <c r="C934" s="16"/>
      <c r="D934" s="15"/>
      <c r="E934" s="15"/>
    </row>
    <row r="935" customFormat="false" ht="15" hidden="false" customHeight="false" outlineLevel="0" collapsed="false">
      <c r="A935" s="15"/>
      <c r="B935" s="17"/>
      <c r="C935" s="16"/>
      <c r="D935" s="15"/>
      <c r="E935" s="15"/>
    </row>
    <row r="936" customFormat="false" ht="15" hidden="false" customHeight="false" outlineLevel="0" collapsed="false">
      <c r="A936" s="15"/>
      <c r="B936" s="17"/>
      <c r="C936" s="16"/>
      <c r="D936" s="15"/>
      <c r="E936" s="15"/>
    </row>
    <row r="937" customFormat="false" ht="15" hidden="false" customHeight="false" outlineLevel="0" collapsed="false">
      <c r="A937" s="15"/>
      <c r="B937" s="17"/>
      <c r="C937" s="16"/>
      <c r="D937" s="15"/>
      <c r="E937" s="15"/>
    </row>
    <row r="938" customFormat="false" ht="15" hidden="false" customHeight="false" outlineLevel="0" collapsed="false">
      <c r="A938" s="15"/>
      <c r="B938" s="17"/>
      <c r="C938" s="16"/>
      <c r="D938" s="15"/>
      <c r="E938" s="15"/>
    </row>
    <row r="939" customFormat="false" ht="15" hidden="false" customHeight="false" outlineLevel="0" collapsed="false">
      <c r="A939" s="15"/>
      <c r="B939" s="17"/>
      <c r="C939" s="16"/>
      <c r="D939" s="15"/>
      <c r="E939" s="15"/>
    </row>
    <row r="940" customFormat="false" ht="15" hidden="false" customHeight="false" outlineLevel="0" collapsed="false">
      <c r="A940" s="15"/>
      <c r="B940" s="17"/>
      <c r="C940" s="16"/>
      <c r="D940" s="15"/>
      <c r="E940" s="15"/>
    </row>
    <row r="941" customFormat="false" ht="15" hidden="false" customHeight="false" outlineLevel="0" collapsed="false">
      <c r="A941" s="15"/>
      <c r="B941" s="17"/>
      <c r="C941" s="16"/>
      <c r="D941" s="15"/>
      <c r="E941" s="15"/>
    </row>
    <row r="942" customFormat="false" ht="15" hidden="false" customHeight="false" outlineLevel="0" collapsed="false">
      <c r="A942" s="15"/>
      <c r="B942" s="17"/>
      <c r="C942" s="16"/>
      <c r="D942" s="15"/>
      <c r="E942" s="15"/>
    </row>
    <row r="943" customFormat="false" ht="15" hidden="false" customHeight="false" outlineLevel="0" collapsed="false">
      <c r="A943" s="15"/>
      <c r="B943" s="17"/>
      <c r="C943" s="16"/>
      <c r="D943" s="15"/>
      <c r="E943" s="15"/>
    </row>
    <row r="944" customFormat="false" ht="15" hidden="false" customHeight="false" outlineLevel="0" collapsed="false">
      <c r="A944" s="15"/>
      <c r="B944" s="17"/>
      <c r="C944" s="16"/>
      <c r="D944" s="15"/>
      <c r="E944" s="15"/>
    </row>
    <row r="945" customFormat="false" ht="15" hidden="false" customHeight="false" outlineLevel="0" collapsed="false">
      <c r="A945" s="15"/>
      <c r="B945" s="17"/>
      <c r="C945" s="16"/>
      <c r="D945" s="15"/>
      <c r="E945" s="15"/>
    </row>
    <row r="946" customFormat="false" ht="15" hidden="false" customHeight="false" outlineLevel="0" collapsed="false">
      <c r="A946" s="15"/>
      <c r="B946" s="17"/>
      <c r="C946" s="16"/>
      <c r="D946" s="15"/>
      <c r="E946" s="15"/>
    </row>
    <row r="947" customFormat="false" ht="15" hidden="false" customHeight="false" outlineLevel="0" collapsed="false">
      <c r="A947" s="15"/>
      <c r="B947" s="17"/>
      <c r="C947" s="16"/>
      <c r="D947" s="15"/>
      <c r="E947" s="15"/>
    </row>
    <row r="948" customFormat="false" ht="15" hidden="false" customHeight="false" outlineLevel="0" collapsed="false">
      <c r="A948" s="15"/>
      <c r="B948" s="17"/>
      <c r="C948" s="16"/>
      <c r="D948" s="15"/>
      <c r="E948" s="15"/>
    </row>
    <row r="949" customFormat="false" ht="15" hidden="false" customHeight="false" outlineLevel="0" collapsed="false">
      <c r="A949" s="15"/>
      <c r="B949" s="17"/>
      <c r="C949" s="16"/>
      <c r="D949" s="15"/>
      <c r="E949" s="15"/>
    </row>
    <row r="950" customFormat="false" ht="15" hidden="false" customHeight="false" outlineLevel="0" collapsed="false">
      <c r="A950" s="15"/>
      <c r="B950" s="17"/>
      <c r="C950" s="16"/>
      <c r="D950" s="15"/>
      <c r="E950" s="15"/>
    </row>
    <row r="951" customFormat="false" ht="15" hidden="false" customHeight="false" outlineLevel="0" collapsed="false">
      <c r="A951" s="15"/>
      <c r="B951" s="17"/>
      <c r="C951" s="16"/>
      <c r="D951" s="15"/>
      <c r="E951" s="15"/>
    </row>
    <row r="952" customFormat="false" ht="15" hidden="false" customHeight="false" outlineLevel="0" collapsed="false">
      <c r="A952" s="15"/>
      <c r="B952" s="17"/>
      <c r="C952" s="16"/>
      <c r="D952" s="15"/>
      <c r="E952" s="15"/>
    </row>
    <row r="953" customFormat="false" ht="15" hidden="false" customHeight="false" outlineLevel="0" collapsed="false">
      <c r="A953" s="15"/>
      <c r="B953" s="17"/>
      <c r="C953" s="16"/>
      <c r="D953" s="15"/>
      <c r="E953" s="15"/>
    </row>
    <row r="954" customFormat="false" ht="15" hidden="false" customHeight="false" outlineLevel="0" collapsed="false">
      <c r="A954" s="15"/>
      <c r="B954" s="17"/>
      <c r="C954" s="16"/>
      <c r="D954" s="15"/>
      <c r="E954" s="15"/>
    </row>
    <row r="955" customFormat="false" ht="15" hidden="false" customHeight="false" outlineLevel="0" collapsed="false">
      <c r="A955" s="15"/>
      <c r="B955" s="17"/>
      <c r="C955" s="16"/>
      <c r="D955" s="15"/>
      <c r="E955" s="15"/>
    </row>
    <row r="956" customFormat="false" ht="15" hidden="false" customHeight="false" outlineLevel="0" collapsed="false">
      <c r="A956" s="15"/>
      <c r="B956" s="17"/>
      <c r="C956" s="16"/>
      <c r="D956" s="15"/>
      <c r="E956" s="15"/>
    </row>
    <row r="957" customFormat="false" ht="15" hidden="false" customHeight="false" outlineLevel="0" collapsed="false">
      <c r="A957" s="15"/>
      <c r="B957" s="17"/>
      <c r="C957" s="16"/>
      <c r="D957" s="15"/>
      <c r="E957" s="15"/>
    </row>
    <row r="958" customFormat="false" ht="15" hidden="false" customHeight="false" outlineLevel="0" collapsed="false">
      <c r="A958" s="15"/>
      <c r="B958" s="17"/>
      <c r="C958" s="16"/>
      <c r="D958" s="15"/>
      <c r="E958" s="15"/>
    </row>
    <row r="959" customFormat="false" ht="15" hidden="false" customHeight="false" outlineLevel="0" collapsed="false">
      <c r="A959" s="15"/>
      <c r="B959" s="17"/>
      <c r="C959" s="16"/>
      <c r="D959" s="15"/>
      <c r="E959" s="15"/>
    </row>
    <row r="960" customFormat="false" ht="15" hidden="false" customHeight="false" outlineLevel="0" collapsed="false">
      <c r="A960" s="15"/>
      <c r="B960" s="17"/>
      <c r="C960" s="16"/>
      <c r="D960" s="15"/>
      <c r="E960" s="15"/>
    </row>
    <row r="961" customFormat="false" ht="15" hidden="false" customHeight="false" outlineLevel="0" collapsed="false">
      <c r="A961" s="15"/>
      <c r="B961" s="17"/>
      <c r="C961" s="16"/>
      <c r="D961" s="15"/>
      <c r="E961" s="15"/>
    </row>
    <row r="962" customFormat="false" ht="15" hidden="false" customHeight="false" outlineLevel="0" collapsed="false">
      <c r="A962" s="15"/>
      <c r="B962" s="17"/>
      <c r="C962" s="16"/>
      <c r="D962" s="15"/>
      <c r="E962" s="15"/>
    </row>
    <row r="963" customFormat="false" ht="15" hidden="false" customHeight="false" outlineLevel="0" collapsed="false">
      <c r="A963" s="15"/>
      <c r="B963" s="17"/>
      <c r="C963" s="16"/>
      <c r="D963" s="15"/>
      <c r="E963" s="15"/>
    </row>
    <row r="964" customFormat="false" ht="15" hidden="false" customHeight="false" outlineLevel="0" collapsed="false">
      <c r="A964" s="15"/>
      <c r="B964" s="17"/>
      <c r="C964" s="16"/>
      <c r="D964" s="15"/>
      <c r="E964" s="15"/>
    </row>
    <row r="965" customFormat="false" ht="15" hidden="false" customHeight="false" outlineLevel="0" collapsed="false">
      <c r="A965" s="15"/>
      <c r="B965" s="17"/>
      <c r="C965" s="16"/>
      <c r="D965" s="15"/>
      <c r="E965" s="15"/>
    </row>
    <row r="966" customFormat="false" ht="15" hidden="false" customHeight="false" outlineLevel="0" collapsed="false">
      <c r="A966" s="15"/>
      <c r="B966" s="17"/>
      <c r="C966" s="16"/>
      <c r="D966" s="15"/>
      <c r="E966" s="15"/>
    </row>
    <row r="967" customFormat="false" ht="15" hidden="false" customHeight="false" outlineLevel="0" collapsed="false">
      <c r="A967" s="15"/>
      <c r="B967" s="17"/>
      <c r="C967" s="16"/>
      <c r="D967" s="15"/>
      <c r="E967" s="15"/>
    </row>
    <row r="968" customFormat="false" ht="15" hidden="false" customHeight="false" outlineLevel="0" collapsed="false">
      <c r="A968" s="15"/>
      <c r="B968" s="17"/>
      <c r="C968" s="16"/>
      <c r="D968" s="15"/>
      <c r="E968" s="15"/>
    </row>
    <row r="969" customFormat="false" ht="15" hidden="false" customHeight="false" outlineLevel="0" collapsed="false">
      <c r="A969" s="15"/>
      <c r="B969" s="17"/>
      <c r="C969" s="16"/>
      <c r="D969" s="15"/>
      <c r="E969" s="15"/>
    </row>
    <row r="970" customFormat="false" ht="15" hidden="false" customHeight="false" outlineLevel="0" collapsed="false">
      <c r="A970" s="15"/>
      <c r="B970" s="17"/>
      <c r="C970" s="16"/>
      <c r="D970" s="15"/>
      <c r="E970" s="15"/>
    </row>
    <row r="971" customFormat="false" ht="15" hidden="false" customHeight="false" outlineLevel="0" collapsed="false">
      <c r="A971" s="15"/>
      <c r="B971" s="17"/>
      <c r="C971" s="16"/>
      <c r="D971" s="15"/>
      <c r="E971" s="15"/>
    </row>
    <row r="972" customFormat="false" ht="15" hidden="false" customHeight="false" outlineLevel="0" collapsed="false">
      <c r="A972" s="15"/>
      <c r="B972" s="17"/>
      <c r="C972" s="16"/>
      <c r="D972" s="15"/>
      <c r="E972" s="15"/>
    </row>
    <row r="973" customFormat="false" ht="15" hidden="false" customHeight="false" outlineLevel="0" collapsed="false">
      <c r="A973" s="15"/>
      <c r="B973" s="17"/>
      <c r="C973" s="16"/>
      <c r="D973" s="15"/>
      <c r="E973" s="15"/>
    </row>
    <row r="974" customFormat="false" ht="15" hidden="false" customHeight="false" outlineLevel="0" collapsed="false">
      <c r="A974" s="15"/>
      <c r="B974" s="17"/>
      <c r="C974" s="16"/>
      <c r="D974" s="15"/>
      <c r="E974" s="15"/>
    </row>
    <row r="975" customFormat="false" ht="15" hidden="false" customHeight="false" outlineLevel="0" collapsed="false">
      <c r="A975" s="15"/>
      <c r="B975" s="17"/>
      <c r="C975" s="16"/>
      <c r="D975" s="15"/>
      <c r="E975" s="15"/>
    </row>
    <row r="976" customFormat="false" ht="15" hidden="false" customHeight="false" outlineLevel="0" collapsed="false">
      <c r="A976" s="15"/>
      <c r="B976" s="17"/>
      <c r="C976" s="16"/>
      <c r="D976" s="15"/>
      <c r="E976" s="15"/>
    </row>
    <row r="977" customFormat="false" ht="15" hidden="false" customHeight="false" outlineLevel="0" collapsed="false">
      <c r="A977" s="15"/>
      <c r="B977" s="17"/>
      <c r="C977" s="16"/>
      <c r="D977" s="15"/>
      <c r="E977" s="15"/>
    </row>
    <row r="978" customFormat="false" ht="15" hidden="false" customHeight="false" outlineLevel="0" collapsed="false">
      <c r="A978" s="15"/>
      <c r="B978" s="17"/>
      <c r="C978" s="16"/>
      <c r="D978" s="15"/>
      <c r="E978" s="15"/>
    </row>
    <row r="979" customFormat="false" ht="15" hidden="false" customHeight="false" outlineLevel="0" collapsed="false">
      <c r="A979" s="15"/>
      <c r="B979" s="17"/>
      <c r="C979" s="16"/>
      <c r="D979" s="15"/>
      <c r="E979" s="15"/>
    </row>
    <row r="980" customFormat="false" ht="15" hidden="false" customHeight="false" outlineLevel="0" collapsed="false">
      <c r="A980" s="15"/>
      <c r="B980" s="17"/>
      <c r="C980" s="16"/>
      <c r="D980" s="15"/>
      <c r="E980" s="15"/>
    </row>
    <row r="981" customFormat="false" ht="15" hidden="false" customHeight="false" outlineLevel="0" collapsed="false">
      <c r="A981" s="15"/>
      <c r="B981" s="17"/>
      <c r="C981" s="16"/>
      <c r="D981" s="15"/>
      <c r="E981" s="15"/>
    </row>
    <row r="982" customFormat="false" ht="15" hidden="false" customHeight="false" outlineLevel="0" collapsed="false">
      <c r="A982" s="15"/>
      <c r="B982" s="17"/>
      <c r="C982" s="16"/>
      <c r="D982" s="15"/>
      <c r="E982" s="15"/>
    </row>
    <row r="983" customFormat="false" ht="15" hidden="false" customHeight="false" outlineLevel="0" collapsed="false">
      <c r="A983" s="15"/>
      <c r="B983" s="17"/>
      <c r="C983" s="16"/>
      <c r="D983" s="15"/>
      <c r="E983" s="15"/>
    </row>
    <row r="984" customFormat="false" ht="15" hidden="false" customHeight="false" outlineLevel="0" collapsed="false">
      <c r="A984" s="15"/>
      <c r="B984" s="17"/>
      <c r="C984" s="16"/>
      <c r="D984" s="15"/>
      <c r="E984" s="15"/>
    </row>
    <row r="985" customFormat="false" ht="15" hidden="false" customHeight="false" outlineLevel="0" collapsed="false">
      <c r="A985" s="15"/>
      <c r="B985" s="17"/>
      <c r="C985" s="16"/>
      <c r="D985" s="15"/>
      <c r="E985" s="15"/>
    </row>
    <row r="986" customFormat="false" ht="15" hidden="false" customHeight="false" outlineLevel="0" collapsed="false">
      <c r="A986" s="15"/>
      <c r="B986" s="17"/>
      <c r="C986" s="16"/>
      <c r="D986" s="15"/>
      <c r="E986" s="15"/>
    </row>
    <row r="987" customFormat="false" ht="15" hidden="false" customHeight="false" outlineLevel="0" collapsed="false">
      <c r="A987" s="15"/>
      <c r="B987" s="17"/>
      <c r="C987" s="16"/>
      <c r="D987" s="15"/>
      <c r="E987" s="15"/>
    </row>
    <row r="988" customFormat="false" ht="15" hidden="false" customHeight="false" outlineLevel="0" collapsed="false">
      <c r="A988" s="15"/>
      <c r="B988" s="17"/>
      <c r="C988" s="16"/>
      <c r="D988" s="15"/>
      <c r="E988" s="15"/>
    </row>
    <row r="989" customFormat="false" ht="15" hidden="false" customHeight="false" outlineLevel="0" collapsed="false">
      <c r="A989" s="15"/>
      <c r="B989" s="17"/>
      <c r="C989" s="16"/>
      <c r="D989" s="15"/>
      <c r="E989" s="15"/>
    </row>
    <row r="990" customFormat="false" ht="15" hidden="false" customHeight="false" outlineLevel="0" collapsed="false">
      <c r="A990" s="15"/>
      <c r="B990" s="17"/>
      <c r="C990" s="16"/>
      <c r="D990" s="15"/>
      <c r="E990" s="15"/>
    </row>
    <row r="991" customFormat="false" ht="15" hidden="false" customHeight="false" outlineLevel="0" collapsed="false">
      <c r="A991" s="15"/>
      <c r="B991" s="17"/>
      <c r="C991" s="16"/>
      <c r="D991" s="15"/>
      <c r="E991" s="15"/>
    </row>
    <row r="992" customFormat="false" ht="15" hidden="false" customHeight="false" outlineLevel="0" collapsed="false">
      <c r="A992" s="15"/>
      <c r="B992" s="17"/>
      <c r="C992" s="16"/>
      <c r="D992" s="15"/>
      <c r="E992" s="15"/>
    </row>
    <row r="993" customFormat="false" ht="15" hidden="false" customHeight="false" outlineLevel="0" collapsed="false">
      <c r="A993" s="15"/>
      <c r="B993" s="17"/>
      <c r="C993" s="16"/>
      <c r="D993" s="15"/>
      <c r="E993" s="15"/>
    </row>
    <row r="994" customFormat="false" ht="15" hidden="false" customHeight="false" outlineLevel="0" collapsed="false">
      <c r="A994" s="15"/>
      <c r="B994" s="17"/>
      <c r="C994" s="16"/>
      <c r="D994" s="15"/>
      <c r="E994" s="15"/>
    </row>
    <row r="995" customFormat="false" ht="15" hidden="false" customHeight="false" outlineLevel="0" collapsed="false">
      <c r="A995" s="15"/>
      <c r="B995" s="17"/>
      <c r="C995" s="16"/>
      <c r="D995" s="15"/>
      <c r="E995" s="15"/>
    </row>
    <row r="996" customFormat="false" ht="15" hidden="false" customHeight="false" outlineLevel="0" collapsed="false">
      <c r="A996" s="15"/>
      <c r="B996" s="17"/>
      <c r="C996" s="16"/>
      <c r="D996" s="15"/>
      <c r="E996" s="15"/>
    </row>
    <row r="997" customFormat="false" ht="15" hidden="false" customHeight="false" outlineLevel="0" collapsed="false">
      <c r="A997" s="15"/>
      <c r="B997" s="17"/>
      <c r="C997" s="16"/>
      <c r="D997" s="15"/>
      <c r="E997" s="15"/>
    </row>
    <row r="998" customFormat="false" ht="15" hidden="false" customHeight="false" outlineLevel="0" collapsed="false">
      <c r="A998" s="15"/>
      <c r="B998" s="17"/>
      <c r="C998" s="16"/>
      <c r="D998" s="15"/>
      <c r="E998" s="15"/>
    </row>
    <row r="999" customFormat="false" ht="15" hidden="false" customHeight="false" outlineLevel="0" collapsed="false">
      <c r="A999" s="15"/>
      <c r="B999" s="17"/>
      <c r="C999" s="16"/>
      <c r="D999" s="15"/>
      <c r="E999" s="15"/>
    </row>
    <row r="1000" customFormat="false" ht="15" hidden="false" customHeight="false" outlineLevel="0" collapsed="false">
      <c r="A1000" s="15"/>
      <c r="B1000" s="17"/>
      <c r="C1000" s="16"/>
      <c r="D1000" s="15"/>
      <c r="E1000" s="15"/>
    </row>
    <row r="1001" customFormat="false" ht="15" hidden="false" customHeight="false" outlineLevel="0" collapsed="false">
      <c r="A1001" s="15"/>
      <c r="B1001" s="17"/>
      <c r="C1001" s="16"/>
      <c r="D1001" s="15"/>
      <c r="E1001" s="15"/>
    </row>
  </sheetData>
  <dataValidations count="2">
    <dataValidation allowBlank="true" errorStyle="stop" operator="between" showDropDown="false" showErrorMessage="false" showInputMessage="false" sqref="A2:A1001" type="list">
      <formula1>الإيجارات!$A$2:$A$201</formula1>
      <formula2>0</formula2>
    </dataValidation>
    <dataValidation allowBlank="true" errorStyle="stop" operator="between" showDropDown="false" showErrorMessage="false" showInputMessage="false" sqref="D2:D1001" type="list">
      <formula1>"تحويل,نقدًا,شيك,مدى"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2026-10-09T17:03:34Z</dcterms:created>
  <dc:creator>openpyxl</dc:creator>
  <dc:description/>
  <dc:language>en-US</dc:language>
  <cp:lastModifiedBy/>
  <dcterms:modified xsi:type="dcterms:W3CDTF">2026-10-09T17:03:34Z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